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CECB525-779D-4C7B-93E9-31B4D95BE7BF}" xr6:coauthVersionLast="45" xr6:coauthVersionMax="45" xr10:uidLastSave="{00000000-0000-0000-0000-000000000000}"/>
  <bookViews>
    <workbookView xWindow="-120" yWindow="-120" windowWidth="20730" windowHeight="11160" tabRatio="952" xr2:uid="{00000000-000D-0000-FFFF-FFFF00000000}"/>
  </bookViews>
  <sheets>
    <sheet name="１０月１７日・２５日・３１日 組合せ" sheetId="25" r:id="rId1"/>
    <sheet name="１０月１７日・２５日 対戦日程表" sheetId="27" r:id="rId2"/>
    <sheet name="１０月１７日・２５日・11月２１日、予選結果・１" sheetId="31" r:id="rId3"/>
    <sheet name="4.20 対戦Ｃ" sheetId="12" state="hidden" r:id="rId4"/>
    <sheet name="4.20 対戦Ｄ" sheetId="13" state="hidden" r:id="rId5"/>
    <sheet name="4.20 対戦Ｅ" sheetId="14" state="hidden" r:id="rId6"/>
  </sheets>
  <definedNames>
    <definedName name="_xlnm.Print_Area" localSheetId="1">'１０月１７日・２５日 対戦日程表'!$A$2:$AG$54</definedName>
    <definedName name="_xlnm.Print_Area" localSheetId="0">'１０月１７日・２５日・３１日 組合せ'!$A$2:$AF$106</definedName>
    <definedName name="_xlnm.Print_Area" localSheetId="3">'4.20 対戦Ｃ'!$A$1:$AQ$54</definedName>
    <definedName name="_xlnm.Print_Area" localSheetId="4">'4.20 対戦Ｄ'!$A$1:$AQ$52</definedName>
    <definedName name="_xlnm.Print_Area" localSheetId="5">'4.20 対戦Ｅ'!$A$1:$AQ$52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" i="14" l="1"/>
  <c r="AM2" i="13"/>
  <c r="AM2" i="12"/>
  <c r="K4" i="13"/>
  <c r="K5" i="13"/>
  <c r="AA4" i="12"/>
  <c r="G2" i="12"/>
  <c r="AA5" i="12"/>
  <c r="AA4" i="14"/>
  <c r="K4" i="14"/>
  <c r="AA6" i="14"/>
  <c r="K6" i="12"/>
  <c r="AA6" i="13"/>
  <c r="AA5" i="14"/>
  <c r="K4" i="12"/>
  <c r="K5" i="14"/>
  <c r="AA7" i="12"/>
  <c r="AA4" i="13"/>
  <c r="G2" i="13"/>
  <c r="AA5" i="13"/>
  <c r="AA6" i="12"/>
  <c r="K6" i="14"/>
  <c r="K5" i="12"/>
  <c r="K6" i="13"/>
  <c r="G2" i="14"/>
  <c r="T2" i="14" l="1"/>
  <c r="T2" i="12"/>
  <c r="T2" i="13"/>
  <c r="V20" i="14"/>
  <c r="Q20" i="14"/>
  <c r="V18" i="14"/>
  <c r="Q18" i="14"/>
  <c r="V16" i="14"/>
  <c r="Q16" i="14"/>
  <c r="V14" i="14"/>
  <c r="Q14" i="14"/>
  <c r="V12" i="14"/>
  <c r="Q12" i="14"/>
  <c r="V10" i="14"/>
  <c r="Q10" i="14"/>
  <c r="V26" i="12"/>
  <c r="Q26" i="12"/>
  <c r="V24" i="12"/>
  <c r="Q24" i="12"/>
  <c r="V22" i="12"/>
  <c r="Q22" i="12"/>
  <c r="V20" i="12"/>
  <c r="Q20" i="12"/>
  <c r="V18" i="12"/>
  <c r="Q18" i="12"/>
  <c r="V16" i="12"/>
  <c r="Q16" i="12"/>
  <c r="V14" i="12"/>
  <c r="Q14" i="12"/>
  <c r="V12" i="12"/>
  <c r="Q12" i="12"/>
  <c r="V10" i="12"/>
  <c r="Q10" i="12"/>
  <c r="V44" i="14"/>
  <c r="S46" i="14" s="1"/>
  <c r="P42" i="14"/>
  <c r="V35" i="14"/>
  <c r="S37" i="14" s="1"/>
  <c r="AI28" i="14"/>
  <c r="AC28" i="14"/>
  <c r="V28" i="14"/>
  <c r="Q28" i="14"/>
  <c r="J28" i="14"/>
  <c r="AI26" i="14"/>
  <c r="X26" i="14"/>
  <c r="V26" i="14"/>
  <c r="Q26" i="14"/>
  <c r="J26" i="14"/>
  <c r="AI24" i="14"/>
  <c r="X24" i="14"/>
  <c r="V24" i="14"/>
  <c r="Q24" i="14"/>
  <c r="J24" i="14"/>
  <c r="AI22" i="14"/>
  <c r="AC22" i="14"/>
  <c r="V22" i="14"/>
  <c r="Q22" i="14"/>
  <c r="J22" i="14"/>
  <c r="AC22" i="13"/>
  <c r="J22" i="13"/>
  <c r="AI22" i="13"/>
  <c r="V22" i="13"/>
  <c r="Q22" i="13"/>
  <c r="AI28" i="13"/>
  <c r="AC28" i="13"/>
  <c r="V28" i="13"/>
  <c r="Q28" i="13"/>
  <c r="J28" i="13"/>
  <c r="AI28" i="12"/>
  <c r="AC28" i="12"/>
  <c r="V28" i="12"/>
  <c r="Q28" i="12"/>
  <c r="J28" i="12"/>
  <c r="Y42" i="14" l="1"/>
  <c r="J46" i="14" s="1"/>
  <c r="Y44" i="14"/>
  <c r="P46" i="14" s="1"/>
  <c r="AA46" i="14" s="1"/>
  <c r="Y35" i="14"/>
  <c r="P37" i="14" s="1"/>
  <c r="S42" i="14"/>
  <c r="J44" i="14" s="1"/>
  <c r="V42" i="14"/>
  <c r="M46" i="14" s="1"/>
  <c r="Y33" i="14"/>
  <c r="J37" i="14" s="1"/>
  <c r="V33" i="14"/>
  <c r="S33" i="14"/>
  <c r="J35" i="14" s="1"/>
  <c r="I35" i="14" s="1"/>
  <c r="P33" i="14"/>
  <c r="S33" i="12"/>
  <c r="Y44" i="12"/>
  <c r="P46" i="12" s="1"/>
  <c r="P33" i="12"/>
  <c r="O33" i="12" s="1"/>
  <c r="AB46" i="12"/>
  <c r="V42" i="12"/>
  <c r="V33" i="12"/>
  <c r="M37" i="12" s="1"/>
  <c r="V44" i="12"/>
  <c r="AE46" i="12"/>
  <c r="V48" i="12" s="1"/>
  <c r="Y33" i="12"/>
  <c r="J37" i="12" s="1"/>
  <c r="S42" i="12"/>
  <c r="J44" i="12" s="1"/>
  <c r="Y35" i="12"/>
  <c r="P37" i="12" s="1"/>
  <c r="AE44" i="12"/>
  <c r="P48" i="12" s="1"/>
  <c r="AE42" i="12"/>
  <c r="J48" i="12" s="1"/>
  <c r="Y42" i="12"/>
  <c r="J46" i="12" s="1"/>
  <c r="P42" i="12"/>
  <c r="M44" i="12" s="1"/>
  <c r="V35" i="12"/>
  <c r="S37" i="12" s="1"/>
  <c r="AE37" i="12" s="1"/>
  <c r="AB44" i="12"/>
  <c r="S48" i="12" s="1"/>
  <c r="AB42" i="12"/>
  <c r="O46" i="14"/>
  <c r="O37" i="14"/>
  <c r="J35" i="12"/>
  <c r="Y48" i="12"/>
  <c r="U33" i="12"/>
  <c r="AA33" i="12" s="1"/>
  <c r="M35" i="14"/>
  <c r="U42" i="14"/>
  <c r="AC44" i="14"/>
  <c r="AC46" i="14"/>
  <c r="I46" i="14"/>
  <c r="AC35" i="14"/>
  <c r="AE46" i="14"/>
  <c r="M37" i="14"/>
  <c r="AE37" i="14" s="1"/>
  <c r="U44" i="14"/>
  <c r="U35" i="14"/>
  <c r="O42" i="14"/>
  <c r="AA42" i="14" s="1"/>
  <c r="M44" i="14"/>
  <c r="AE44" i="14" s="1"/>
  <c r="AC42" i="14"/>
  <c r="AE33" i="12" l="1"/>
  <c r="AG42" i="14"/>
  <c r="AE42" i="14"/>
  <c r="AA44" i="12"/>
  <c r="M35" i="12"/>
  <c r="AE35" i="12" s="1"/>
  <c r="O33" i="14"/>
  <c r="AK44" i="12"/>
  <c r="AA42" i="12"/>
  <c r="I37" i="12"/>
  <c r="O48" i="12"/>
  <c r="AK42" i="12"/>
  <c r="U48" i="12"/>
  <c r="O42" i="12"/>
  <c r="AI42" i="12"/>
  <c r="AM42" i="12" s="1"/>
  <c r="M48" i="12"/>
  <c r="I48" i="12" s="1"/>
  <c r="U35" i="12"/>
  <c r="U33" i="14"/>
  <c r="AE33" i="14"/>
  <c r="AC37" i="14"/>
  <c r="AG37" i="14" s="1"/>
  <c r="AA35" i="14"/>
  <c r="AE35" i="14"/>
  <c r="AG35" i="14" s="1"/>
  <c r="AC33" i="14"/>
  <c r="AG46" i="14"/>
  <c r="U44" i="12"/>
  <c r="S46" i="12"/>
  <c r="M46" i="12"/>
  <c r="I46" i="12" s="1"/>
  <c r="U42" i="12"/>
  <c r="AI48" i="12"/>
  <c r="O37" i="12"/>
  <c r="AA37" i="12" s="1"/>
  <c r="AC37" i="12"/>
  <c r="AG37" i="12" s="1"/>
  <c r="AC33" i="12"/>
  <c r="AG33" i="12" s="1"/>
  <c r="AI46" i="12"/>
  <c r="AI44" i="12"/>
  <c r="AM44" i="12" s="1"/>
  <c r="AA46" i="12"/>
  <c r="AC35" i="12"/>
  <c r="AG35" i="12" s="1"/>
  <c r="I35" i="12"/>
  <c r="AA35" i="12" s="1"/>
  <c r="I44" i="12"/>
  <c r="AG44" i="14"/>
  <c r="I37" i="14"/>
  <c r="AA37" i="14" s="1"/>
  <c r="I44" i="14"/>
  <c r="AA44" i="14" s="1"/>
  <c r="AG44" i="12" l="1"/>
  <c r="AG42" i="12"/>
  <c r="AA33" i="14"/>
  <c r="AG48" i="12"/>
  <c r="AK48" i="12"/>
  <c r="AM48" i="12" s="1"/>
  <c r="AG33" i="14"/>
  <c r="AK46" i="12"/>
  <c r="AM46" i="12" s="1"/>
  <c r="O46" i="12"/>
  <c r="AG46" i="12" s="1"/>
  <c r="C40" i="14" l="1"/>
  <c r="C31" i="14"/>
  <c r="AI20" i="14"/>
  <c r="AI18" i="14"/>
  <c r="AI16" i="14"/>
  <c r="AI14" i="14"/>
  <c r="AI12" i="14"/>
  <c r="AI10" i="14"/>
  <c r="C46" i="14"/>
  <c r="U40" i="14" s="1"/>
  <c r="C44" i="14"/>
  <c r="O40" i="14" s="1"/>
  <c r="C42" i="14"/>
  <c r="I40" i="14" s="1"/>
  <c r="AI26" i="13"/>
  <c r="AI24" i="13"/>
  <c r="AI20" i="13"/>
  <c r="AI18" i="13"/>
  <c r="AI16" i="13"/>
  <c r="AI14" i="13"/>
  <c r="AI12" i="13"/>
  <c r="AI10" i="13"/>
  <c r="X26" i="13"/>
  <c r="X24" i="13"/>
  <c r="J26" i="13"/>
  <c r="J24" i="13"/>
  <c r="C40" i="13"/>
  <c r="C31" i="13"/>
  <c r="V26" i="13"/>
  <c r="Q26" i="13"/>
  <c r="V24" i="13"/>
  <c r="Q24" i="13"/>
  <c r="V20" i="13"/>
  <c r="Q20" i="13"/>
  <c r="V18" i="13"/>
  <c r="Q18" i="13"/>
  <c r="V16" i="13"/>
  <c r="Q16" i="13"/>
  <c r="V14" i="13"/>
  <c r="Q14" i="13"/>
  <c r="V12" i="13"/>
  <c r="Q12" i="13"/>
  <c r="V10" i="13"/>
  <c r="Q10" i="13"/>
  <c r="C42" i="12"/>
  <c r="I40" i="12" s="1"/>
  <c r="C40" i="12"/>
  <c r="C31" i="12"/>
  <c r="AI26" i="12"/>
  <c r="AI24" i="12"/>
  <c r="AI22" i="12"/>
  <c r="AI20" i="12"/>
  <c r="AI18" i="12"/>
  <c r="AI16" i="12"/>
  <c r="AI14" i="12"/>
  <c r="AI12" i="12"/>
  <c r="AI10" i="12"/>
  <c r="C37" i="12"/>
  <c r="U31" i="12" s="1"/>
  <c r="C44" i="12"/>
  <c r="O40" i="12" s="1"/>
  <c r="C33" i="12"/>
  <c r="I31" i="12" s="1"/>
  <c r="S42" i="13" l="1"/>
  <c r="Y44" i="13"/>
  <c r="P46" i="13" s="1"/>
  <c r="Y42" i="13"/>
  <c r="J46" i="13" s="1"/>
  <c r="P42" i="13"/>
  <c r="V44" i="13"/>
  <c r="V42" i="13"/>
  <c r="S33" i="13"/>
  <c r="Y35" i="13"/>
  <c r="P37" i="13" s="1"/>
  <c r="Y33" i="13"/>
  <c r="J37" i="13" s="1"/>
  <c r="P33" i="13"/>
  <c r="V35" i="13"/>
  <c r="V33" i="13"/>
  <c r="J22" i="12"/>
  <c r="J10" i="12"/>
  <c r="X12" i="12"/>
  <c r="J26" i="12"/>
  <c r="J20" i="12"/>
  <c r="J20" i="13"/>
  <c r="J12" i="13"/>
  <c r="J18" i="14"/>
  <c r="J10" i="14"/>
  <c r="X12" i="14"/>
  <c r="J16" i="14"/>
  <c r="J24" i="12"/>
  <c r="J18" i="12"/>
  <c r="J12" i="12"/>
  <c r="C37" i="13"/>
  <c r="U31" i="13" s="1"/>
  <c r="X18" i="13"/>
  <c r="X14" i="13"/>
  <c r="J20" i="14"/>
  <c r="J12" i="14"/>
  <c r="X22" i="12"/>
  <c r="X16" i="12"/>
  <c r="X24" i="12"/>
  <c r="X20" i="12"/>
  <c r="X14" i="12"/>
  <c r="X10" i="13"/>
  <c r="J14" i="13"/>
  <c r="X16" i="13"/>
  <c r="X20" i="13"/>
  <c r="X18" i="14"/>
  <c r="X14" i="14"/>
  <c r="X10" i="12"/>
  <c r="J16" i="12"/>
  <c r="X26" i="12"/>
  <c r="X18" i="12"/>
  <c r="J14" i="12"/>
  <c r="C33" i="13"/>
  <c r="I31" i="13" s="1"/>
  <c r="J18" i="13"/>
  <c r="J10" i="13"/>
  <c r="C44" i="13"/>
  <c r="O40" i="13" s="1"/>
  <c r="X12" i="13"/>
  <c r="J16" i="13"/>
  <c r="X10" i="14"/>
  <c r="J14" i="14"/>
  <c r="X20" i="14"/>
  <c r="X16" i="14"/>
  <c r="AC46" i="13"/>
  <c r="C33" i="14"/>
  <c r="I31" i="14" s="1"/>
  <c r="C37" i="14"/>
  <c r="U31" i="14" s="1"/>
  <c r="C35" i="14"/>
  <c r="O31" i="14" s="1"/>
  <c r="C42" i="13"/>
  <c r="I40" i="13" s="1"/>
  <c r="C35" i="13"/>
  <c r="O31" i="13" s="1"/>
  <c r="C46" i="13"/>
  <c r="U40" i="13" s="1"/>
  <c r="C35" i="12"/>
  <c r="O31" i="12" s="1"/>
  <c r="C46" i="12"/>
  <c r="U40" i="12" s="1"/>
  <c r="C48" i="12"/>
  <c r="AA40" i="12" s="1"/>
  <c r="S37" i="13" l="1"/>
  <c r="U35" i="13"/>
  <c r="AC37" i="13"/>
  <c r="J35" i="13"/>
  <c r="AE33" i="13"/>
  <c r="S46" i="13"/>
  <c r="O46" i="13" s="1"/>
  <c r="U44" i="13"/>
  <c r="J44" i="13"/>
  <c r="AE42" i="13"/>
  <c r="M37" i="13"/>
  <c r="AE37" i="13" s="1"/>
  <c r="U33" i="13"/>
  <c r="M35" i="13"/>
  <c r="AE35" i="13" s="1"/>
  <c r="O33" i="13"/>
  <c r="AC33" i="13"/>
  <c r="M46" i="13"/>
  <c r="U42" i="13"/>
  <c r="M44" i="13"/>
  <c r="AE44" i="13" s="1"/>
  <c r="AC42" i="13"/>
  <c r="AG42" i="13" s="1"/>
  <c r="O42" i="13"/>
  <c r="AA42" i="13" s="1"/>
  <c r="O37" i="13"/>
  <c r="AA33" i="13" l="1"/>
  <c r="AG33" i="13"/>
  <c r="AC44" i="13"/>
  <c r="AG44" i="13" s="1"/>
  <c r="I44" i="13"/>
  <c r="AA44" i="13" s="1"/>
  <c r="AC35" i="13"/>
  <c r="AG35" i="13" s="1"/>
  <c r="I35" i="13"/>
  <c r="AA35" i="13" s="1"/>
  <c r="I46" i="13"/>
  <c r="AA46" i="13" s="1"/>
  <c r="AE46" i="13"/>
  <c r="AG46" i="13" s="1"/>
  <c r="I37" i="13"/>
  <c r="AA37" i="13" s="1"/>
  <c r="AG37" i="13"/>
</calcChain>
</file>

<file path=xl/sharedStrings.xml><?xml version="1.0" encoding="utf-8"?>
<sst xmlns="http://schemas.openxmlformats.org/spreadsheetml/2006/main" count="643" uniqueCount="223">
  <si>
    <t>②</t>
  </si>
  <si>
    <t>③</t>
  </si>
  <si>
    <t>⑥</t>
  </si>
  <si>
    <t>時　間</t>
  </si>
  <si>
    <t>対　戦</t>
  </si>
  <si>
    <t>審　判</t>
  </si>
  <si>
    <t>主審/ 1審/ 2審/ 4審</t>
  </si>
  <si>
    <t>①</t>
  </si>
  <si>
    <t>　９：００</t>
  </si>
  <si>
    <t>ー</t>
  </si>
  <si>
    <t>④</t>
  </si>
  <si>
    <t>⑤</t>
  </si>
  <si>
    <t>会場</t>
  </si>
  <si>
    <t>会場担当</t>
  </si>
  <si>
    <t>開催日</t>
  </si>
  <si>
    <t>試合開始</t>
  </si>
  <si>
    <t>代表者サイン</t>
  </si>
  <si>
    <t>チーム名</t>
  </si>
  <si>
    <t>得点</t>
  </si>
  <si>
    <t>主審／１審／２審／４審</t>
  </si>
  <si>
    <t>－</t>
  </si>
  <si>
    <t>勝点</t>
  </si>
  <si>
    <t>失点</t>
  </si>
  <si>
    <t>得失差</t>
  </si>
  <si>
    <t>順位</t>
  </si>
  <si>
    <t>警告／退場</t>
  </si>
  <si>
    <t>氏　　名</t>
  </si>
  <si>
    <t>番　　号</t>
  </si>
  <si>
    <t>理　　由</t>
  </si>
  <si>
    <t>警告　　退場</t>
  </si>
  <si>
    <t>第５回 関東少年サッカー大会 栃木県大会宇河地区予選  【Ｃブロック　第１日】</t>
    <phoneticPr fontId="10"/>
  </si>
  <si>
    <t>第５回 関東少年サッカー大会 栃木県大会宇河地区予選  【Ｄブロック　第１日】</t>
    <phoneticPr fontId="10"/>
  </si>
  <si>
    <t>第５回 関東少年サッカー大会 栃木県大会宇河地区予選  【Ｅブロック　第１日】</t>
    <phoneticPr fontId="10"/>
  </si>
  <si>
    <t>会場担当</t>
    <rPh sb="0" eb="2">
      <t>カイジョウ</t>
    </rPh>
    <rPh sb="2" eb="4">
      <t>タントウ</t>
    </rPh>
    <phoneticPr fontId="10"/>
  </si>
  <si>
    <t>【監督会議：8時20分】【試合時間：15分-5分-15分】</t>
  </si>
  <si>
    <t>ｅ</t>
    <phoneticPr fontId="9"/>
  </si>
  <si>
    <t>ｆ</t>
    <phoneticPr fontId="9"/>
  </si>
  <si>
    <t>ｇ</t>
    <phoneticPr fontId="9"/>
  </si>
  <si>
    <t>ｈ</t>
    <phoneticPr fontId="9"/>
  </si>
  <si>
    <t>ｉ</t>
    <phoneticPr fontId="9"/>
  </si>
  <si>
    <t>ｊ</t>
    <phoneticPr fontId="9"/>
  </si>
  <si>
    <t>棄権</t>
    <rPh sb="0" eb="2">
      <t>キケン</t>
    </rPh>
    <phoneticPr fontId="10"/>
  </si>
  <si>
    <t>１</t>
    <phoneticPr fontId="24"/>
  </si>
  <si>
    <t>－</t>
    <phoneticPr fontId="24"/>
  </si>
  <si>
    <t>２</t>
    <phoneticPr fontId="24"/>
  </si>
  <si>
    <t>３</t>
    <phoneticPr fontId="24"/>
  </si>
  <si>
    <t>４</t>
    <phoneticPr fontId="24"/>
  </si>
  <si>
    <t>５</t>
    <phoneticPr fontId="24"/>
  </si>
  <si>
    <t>６</t>
    <phoneticPr fontId="24"/>
  </si>
  <si>
    <t>１／２／２／１</t>
    <phoneticPr fontId="24"/>
  </si>
  <si>
    <t>７</t>
    <phoneticPr fontId="24"/>
  </si>
  <si>
    <t>３／１／１／３</t>
    <phoneticPr fontId="24"/>
  </si>
  <si>
    <t>６／７／７／６</t>
    <phoneticPr fontId="24"/>
  </si>
  <si>
    <t>１／４／４／１</t>
    <phoneticPr fontId="24"/>
  </si>
  <si>
    <t>２／３／３／２</t>
    <phoneticPr fontId="24"/>
  </si>
  <si>
    <t>１１：００</t>
    <phoneticPr fontId="9"/>
  </si>
  <si>
    <t>１２：４０</t>
    <phoneticPr fontId="9"/>
  </si>
  <si>
    <t>７／３／５／７</t>
    <phoneticPr fontId="24"/>
  </si>
  <si>
    <t>１／６／６／１</t>
    <phoneticPr fontId="24"/>
  </si>
  <si>
    <t>７／２／６／７</t>
    <phoneticPr fontId="24"/>
  </si>
  <si>
    <t>３／５／５／３</t>
    <phoneticPr fontId="24"/>
  </si>
  <si>
    <t>２／５／５／２</t>
    <phoneticPr fontId="24"/>
  </si>
  <si>
    <t>２／４／４／２</t>
    <phoneticPr fontId="24"/>
  </si>
  <si>
    <t>３／４／１／３</t>
    <phoneticPr fontId="24"/>
  </si>
  <si>
    <t>⑤</t>
    <phoneticPr fontId="9"/>
  </si>
  <si>
    <t>チーム名</t>
    <rPh sb="3" eb="4">
      <t>メイ</t>
    </rPh>
    <phoneticPr fontId="9"/>
  </si>
  <si>
    <t>対戦スコアー</t>
    <rPh sb="0" eb="2">
      <t>タイセン</t>
    </rPh>
    <phoneticPr fontId="9"/>
  </si>
  <si>
    <t>⑥</t>
    <phoneticPr fontId="9"/>
  </si>
  <si>
    <t>主審</t>
    <rPh sb="0" eb="2">
      <t>シュシン</t>
    </rPh>
    <phoneticPr fontId="9"/>
  </si>
  <si>
    <t>１審</t>
    <rPh sb="1" eb="2">
      <t>シン</t>
    </rPh>
    <phoneticPr fontId="9"/>
  </si>
  <si>
    <t>２審</t>
    <rPh sb="1" eb="2">
      <t>シン</t>
    </rPh>
    <phoneticPr fontId="9"/>
  </si>
  <si>
    <t>４審</t>
    <rPh sb="1" eb="2">
      <t>シン</t>
    </rPh>
    <phoneticPr fontId="9"/>
  </si>
  <si>
    <t>審　判</t>
    <rPh sb="0" eb="1">
      <t>シン</t>
    </rPh>
    <rPh sb="2" eb="3">
      <t>ハン</t>
    </rPh>
    <phoneticPr fontId="9"/>
  </si>
  <si>
    <t>宇）連盟 審判委員会</t>
    <rPh sb="0" eb="1">
      <t>ウ</t>
    </rPh>
    <rPh sb="2" eb="4">
      <t>レンメイ</t>
    </rPh>
    <rPh sb="5" eb="10">
      <t>シンパンイインカイ</t>
    </rPh>
    <phoneticPr fontId="9"/>
  </si>
  <si>
    <t>参加チーム</t>
    <rPh sb="0" eb="2">
      <t>サンカ</t>
    </rPh>
    <phoneticPr fontId="9"/>
  </si>
  <si>
    <t>〃</t>
    <phoneticPr fontId="9"/>
  </si>
  <si>
    <t>勝点</t>
    <rPh sb="0" eb="1">
      <t>カ</t>
    </rPh>
    <rPh sb="1" eb="2">
      <t>テン</t>
    </rPh>
    <phoneticPr fontId="9"/>
  </si>
  <si>
    <t>得失差</t>
    <rPh sb="0" eb="2">
      <t>トクシツ</t>
    </rPh>
    <rPh sb="2" eb="3">
      <t>サ</t>
    </rPh>
    <phoneticPr fontId="9"/>
  </si>
  <si>
    <t>順位</t>
    <rPh sb="0" eb="2">
      <t>ジュンイ</t>
    </rPh>
    <phoneticPr fontId="9"/>
  </si>
  <si>
    <t>得点</t>
    <rPh sb="0" eb="2">
      <t>トクテン</t>
    </rPh>
    <phoneticPr fontId="9"/>
  </si>
  <si>
    <t>失点</t>
    <rPh sb="0" eb="2">
      <t>シッテン</t>
    </rPh>
    <phoneticPr fontId="9"/>
  </si>
  <si>
    <t>a：リーグ</t>
    <phoneticPr fontId="9"/>
  </si>
  <si>
    <t>ｂ：リーグ</t>
    <phoneticPr fontId="9"/>
  </si>
  <si>
    <t>位</t>
    <rPh sb="0" eb="1">
      <t>イ</t>
    </rPh>
    <phoneticPr fontId="9"/>
  </si>
  <si>
    <t>a</t>
    <phoneticPr fontId="9"/>
  </si>
  <si>
    <t>ｂ</t>
    <phoneticPr fontId="9"/>
  </si>
  <si>
    <t>a</t>
    <phoneticPr fontId="9"/>
  </si>
  <si>
    <t>b</t>
    <phoneticPr fontId="9"/>
  </si>
  <si>
    <t>A</t>
    <phoneticPr fontId="9"/>
  </si>
  <si>
    <t>B</t>
    <phoneticPr fontId="9"/>
  </si>
  <si>
    <t xml:space="preserve">　　　　　９月１３日(日)組み合わせ　  </t>
    <rPh sb="11" eb="12">
      <t>ヒ</t>
    </rPh>
    <phoneticPr fontId="9"/>
  </si>
  <si>
    <t xml:space="preserve">　　　　９月５日(土)　組み合わせ  </t>
    <rPh sb="9" eb="10">
      <t>ツチ</t>
    </rPh>
    <phoneticPr fontId="9"/>
  </si>
  <si>
    <t>　</t>
    <phoneticPr fontId="9"/>
  </si>
  <si>
    <t xml:space="preserve"> </t>
    <phoneticPr fontId="9"/>
  </si>
  <si>
    <t>a</t>
    <phoneticPr fontId="9"/>
  </si>
  <si>
    <t>A</t>
    <phoneticPr fontId="9"/>
  </si>
  <si>
    <t>１０月１７日(土)・１０月２５日(日)　対戦 日程表</t>
    <rPh sb="7" eb="8">
      <t>ツチ</t>
    </rPh>
    <rPh sb="12" eb="13">
      <t>ガツ</t>
    </rPh>
    <rPh sb="23" eb="25">
      <t>ニッテイ</t>
    </rPh>
    <phoneticPr fontId="9"/>
  </si>
  <si>
    <t>　　　　　　ＪＡ 全農杯全国小学校選抜サッカーIN関東栃木県大会 宇河地区予選</t>
    <rPh sb="9" eb="11">
      <t>ゼンノウ</t>
    </rPh>
    <rPh sb="11" eb="12">
      <t>ハイ</t>
    </rPh>
    <rPh sb="12" eb="14">
      <t>ゼンコク</t>
    </rPh>
    <rPh sb="14" eb="17">
      <t>ショウガッコウ</t>
    </rPh>
    <rPh sb="17" eb="19">
      <t>センバツ</t>
    </rPh>
    <rPh sb="25" eb="27">
      <t>カントウ</t>
    </rPh>
    <rPh sb="27" eb="30">
      <t>トチギケン</t>
    </rPh>
    <rPh sb="30" eb="32">
      <t>タイカイ</t>
    </rPh>
    <rPh sb="33" eb="34">
      <t>ウ</t>
    </rPh>
    <rPh sb="34" eb="35">
      <t>カワ</t>
    </rPh>
    <rPh sb="35" eb="37">
      <t>チク</t>
    </rPh>
    <rPh sb="37" eb="39">
      <t>ヨセン</t>
    </rPh>
    <phoneticPr fontId="10"/>
  </si>
  <si>
    <t>b</t>
    <phoneticPr fontId="9"/>
  </si>
  <si>
    <t>JA全農杯全国小学校選抜サッカーIN関東栃木県大会　宇河地区予選</t>
    <rPh sb="2" eb="12">
      <t>ゼンノウハイゼンコクショウガッコウセンバツ</t>
    </rPh>
    <rPh sb="18" eb="20">
      <t>カントウ</t>
    </rPh>
    <rPh sb="20" eb="23">
      <t>トチギケン</t>
    </rPh>
    <rPh sb="23" eb="25">
      <t>タイカイ</t>
    </rPh>
    <rPh sb="26" eb="27">
      <t>ウ</t>
    </rPh>
    <phoneticPr fontId="24"/>
  </si>
  <si>
    <t>９：００</t>
    <phoneticPr fontId="9"/>
  </si>
  <si>
    <t>　■　４リーグ、</t>
    <phoneticPr fontId="24"/>
  </si>
  <si>
    <t>３</t>
    <phoneticPr fontId="9"/>
  </si>
  <si>
    <t>３</t>
    <phoneticPr fontId="9"/>
  </si>
  <si>
    <t>４</t>
    <phoneticPr fontId="9"/>
  </si>
  <si>
    <t>３／４／４／３</t>
    <phoneticPr fontId="24"/>
  </si>
  <si>
    <t>４／２／２／４</t>
    <phoneticPr fontId="24"/>
  </si>
  <si>
    <t xml:space="preserve">　　　　　　　　　　　☆　１０月１７日・２５日 　３・４リーグ戦　　　　 </t>
    <rPh sb="15" eb="16">
      <t>ガツ</t>
    </rPh>
    <rPh sb="18" eb="19">
      <t>ヒ</t>
    </rPh>
    <rPh sb="22" eb="23">
      <t>ヒ</t>
    </rPh>
    <rPh sb="31" eb="32">
      <t>セン</t>
    </rPh>
    <phoneticPr fontId="24"/>
  </si>
  <si>
    <t xml:space="preserve">                             １０月１７日（土）２５日（土）３． ４リーグ試合結果</t>
    <rPh sb="31" eb="32">
      <t>ガツ</t>
    </rPh>
    <rPh sb="34" eb="35">
      <t>ヒ</t>
    </rPh>
    <rPh sb="36" eb="37">
      <t>ツチ</t>
    </rPh>
    <rPh sb="40" eb="41">
      <t>ヒ</t>
    </rPh>
    <rPh sb="42" eb="43">
      <t>ツチ</t>
    </rPh>
    <rPh sb="51" eb="53">
      <t>シアイ</t>
    </rPh>
    <rPh sb="53" eb="55">
      <t>ケッカ</t>
    </rPh>
    <phoneticPr fontId="9"/>
  </si>
  <si>
    <t>　　　　　JA全農杯全国小学校選抜サッカーIN関東 栃木県大会 宇河地区予選</t>
    <rPh sb="7" eb="17">
      <t>ゼンノウハイゼンコクショウガッコウセンバツ</t>
    </rPh>
    <rPh sb="23" eb="25">
      <t>カントウ</t>
    </rPh>
    <rPh sb="26" eb="29">
      <t>トチギケン</t>
    </rPh>
    <rPh sb="29" eb="31">
      <t>タイカイ</t>
    </rPh>
    <rPh sb="32" eb="33">
      <t>ウ</t>
    </rPh>
    <rPh sb="33" eb="34">
      <t>カワ</t>
    </rPh>
    <rPh sb="34" eb="36">
      <t>チク</t>
    </rPh>
    <rPh sb="36" eb="38">
      <t>ヨセン</t>
    </rPh>
    <phoneticPr fontId="9"/>
  </si>
  <si>
    <t>　１０月１７日（土）組み合わせ</t>
    <rPh sb="3" eb="4">
      <t>ガツ</t>
    </rPh>
    <rPh sb="6" eb="7">
      <t>ヒ</t>
    </rPh>
    <rPh sb="8" eb="9">
      <t>ツチ</t>
    </rPh>
    <rPh sb="10" eb="11">
      <t>ク</t>
    </rPh>
    <rPh sb="12" eb="13">
      <t>ア</t>
    </rPh>
    <phoneticPr fontId="9"/>
  </si>
  <si>
    <t>　　１０月２５日（日）組み合わせ</t>
    <rPh sb="4" eb="5">
      <t>ガツ</t>
    </rPh>
    <rPh sb="7" eb="8">
      <t>ヒ</t>
    </rPh>
    <rPh sb="9" eb="10">
      <t>ヒ</t>
    </rPh>
    <rPh sb="11" eb="12">
      <t>ク</t>
    </rPh>
    <rPh sb="13" eb="14">
      <t>ア</t>
    </rPh>
    <phoneticPr fontId="9"/>
  </si>
  <si>
    <t>　１０月２５日（日）組み合わせ</t>
    <rPh sb="3" eb="4">
      <t>ガツ</t>
    </rPh>
    <rPh sb="6" eb="7">
      <t>ヒ</t>
    </rPh>
    <rPh sb="8" eb="9">
      <t>ヒ</t>
    </rPh>
    <rPh sb="10" eb="11">
      <t>ク</t>
    </rPh>
    <rPh sb="12" eb="13">
      <t>ア</t>
    </rPh>
    <phoneticPr fontId="9"/>
  </si>
  <si>
    <t>A1位</t>
    <rPh sb="2" eb="3">
      <t>イ</t>
    </rPh>
    <phoneticPr fontId="9"/>
  </si>
  <si>
    <t>B２位</t>
    <rPh sb="2" eb="3">
      <t>イ</t>
    </rPh>
    <phoneticPr fontId="9"/>
  </si>
  <si>
    <t>A２位</t>
    <rPh sb="2" eb="3">
      <t>イ</t>
    </rPh>
    <phoneticPr fontId="9"/>
  </si>
  <si>
    <t>B１位</t>
    <rPh sb="2" eb="3">
      <t>イ</t>
    </rPh>
    <phoneticPr fontId="9"/>
  </si>
  <si>
    <t>第１代表</t>
    <rPh sb="0" eb="1">
      <t>ダイ</t>
    </rPh>
    <rPh sb="2" eb="4">
      <t>ダイヒョウ</t>
    </rPh>
    <phoneticPr fontId="9"/>
  </si>
  <si>
    <t>第２代表</t>
    <rPh sb="0" eb="1">
      <t>ダイ</t>
    </rPh>
    <rPh sb="2" eb="4">
      <t>ダイヒョウ</t>
    </rPh>
    <phoneticPr fontId="9"/>
  </si>
  <si>
    <t>第３代表</t>
    <rPh sb="0" eb="1">
      <t>ダイ</t>
    </rPh>
    <rPh sb="2" eb="4">
      <t>ダイヒョウ</t>
    </rPh>
    <phoneticPr fontId="9"/>
  </si>
  <si>
    <t>ｂ４位</t>
    <rPh sb="2" eb="3">
      <t>イ</t>
    </rPh>
    <phoneticPr fontId="9"/>
  </si>
  <si>
    <t>会場</t>
    <rPh sb="0" eb="2">
      <t>カイジョウ</t>
    </rPh>
    <phoneticPr fontId="9"/>
  </si>
  <si>
    <t>石</t>
    <rPh sb="0" eb="1">
      <t>イシ</t>
    </rPh>
    <phoneticPr fontId="9"/>
  </si>
  <si>
    <t>井</t>
    <rPh sb="0" eb="1">
      <t>イ</t>
    </rPh>
    <phoneticPr fontId="9"/>
  </si>
  <si>
    <t>a 1位</t>
    <rPh sb="3" eb="4">
      <t>イ</t>
    </rPh>
    <phoneticPr fontId="9"/>
  </si>
  <si>
    <t>b 1位</t>
    <rPh sb="3" eb="4">
      <t>イ</t>
    </rPh>
    <phoneticPr fontId="9"/>
  </si>
  <si>
    <t>a 2位</t>
    <rPh sb="3" eb="4">
      <t>イ</t>
    </rPh>
    <phoneticPr fontId="9"/>
  </si>
  <si>
    <t>b 2位</t>
    <rPh sb="3" eb="4">
      <t>イ</t>
    </rPh>
    <phoneticPr fontId="9"/>
  </si>
  <si>
    <t>a 3位</t>
    <rPh sb="3" eb="4">
      <t>イ</t>
    </rPh>
    <phoneticPr fontId="9"/>
  </si>
  <si>
    <t>Ａ：リーグ</t>
    <phoneticPr fontId="9"/>
  </si>
  <si>
    <t>Ａ</t>
    <phoneticPr fontId="9"/>
  </si>
  <si>
    <t>Ｂ：リーグ</t>
    <phoneticPr fontId="9"/>
  </si>
  <si>
    <t>Ｂ</t>
    <phoneticPr fontId="9"/>
  </si>
  <si>
    <t>　代表決定戦</t>
    <rPh sb="1" eb="3">
      <t>ダイヒョウ</t>
    </rPh>
    <rPh sb="3" eb="6">
      <t>ケッテイセン</t>
    </rPh>
    <phoneticPr fontId="9"/>
  </si>
  <si>
    <t>b３位</t>
    <rPh sb="2" eb="3">
      <t>イ</t>
    </rPh>
    <phoneticPr fontId="9"/>
  </si>
  <si>
    <t>石井緑地Ｎｏ１</t>
    <rPh sb="0" eb="5">
      <t>イシイリョクチn</t>
    </rPh>
    <phoneticPr fontId="9"/>
  </si>
  <si>
    <t>石井緑地Ｎｏ２</t>
    <rPh sb="0" eb="5">
      <t>イシイリョクチn</t>
    </rPh>
    <phoneticPr fontId="9"/>
  </si>
  <si>
    <t>１０：００</t>
    <phoneticPr fontId="9"/>
  </si>
  <si>
    <t>時　間</t>
    <phoneticPr fontId="9"/>
  </si>
  <si>
    <t>９：５０</t>
    <phoneticPr fontId="9"/>
  </si>
  <si>
    <t>1０：５０</t>
    <phoneticPr fontId="9"/>
  </si>
  <si>
    <t>１１：４０</t>
    <phoneticPr fontId="9"/>
  </si>
  <si>
    <t>１３：３５</t>
    <phoneticPr fontId="9"/>
  </si>
  <si>
    <t>　９：００</t>
    <phoneticPr fontId="9"/>
  </si>
  <si>
    <t>　９：５０</t>
    <phoneticPr fontId="9"/>
  </si>
  <si>
    <t>１０：５０</t>
    <phoneticPr fontId="9"/>
  </si>
  <si>
    <t>【Ａ コート 】</t>
    <phoneticPr fontId="24"/>
  </si>
  <si>
    <t>【Ｂ コート 】</t>
    <phoneticPr fontId="24"/>
  </si>
  <si>
    <t>ー</t>
    <phoneticPr fontId="9"/>
  </si>
  <si>
    <t>栃木SC Jr</t>
    <rPh sb="0" eb="2">
      <t>トチギ</t>
    </rPh>
    <phoneticPr fontId="9"/>
  </si>
  <si>
    <t>WEST FOOT BALL COM</t>
    <phoneticPr fontId="9"/>
  </si>
  <si>
    <t>ともぞうＳＣ</t>
    <phoneticPr fontId="9"/>
  </si>
  <si>
    <t>FCアリーバ</t>
    <phoneticPr fontId="9"/>
  </si>
  <si>
    <t>TEAM リフレSC</t>
    <phoneticPr fontId="9"/>
  </si>
  <si>
    <t>FCグラシアス</t>
    <phoneticPr fontId="9"/>
  </si>
  <si>
    <t>FCみらい</t>
    <phoneticPr fontId="9"/>
  </si>
  <si>
    <t xml:space="preserve">          ☆　試合時間：３ピリオド制、１試合あたり４５分で行います。（交代時間含む）</t>
    <rPh sb="12" eb="14">
      <t>シアイ</t>
    </rPh>
    <rPh sb="14" eb="16">
      <t>ジカン</t>
    </rPh>
    <rPh sb="22" eb="23">
      <t>セイ</t>
    </rPh>
    <rPh sb="25" eb="27">
      <t>シアイ</t>
    </rPh>
    <rPh sb="32" eb="33">
      <t>フン</t>
    </rPh>
    <rPh sb="34" eb="35">
      <t>オコナ</t>
    </rPh>
    <rPh sb="40" eb="42">
      <t>コウタイ</t>
    </rPh>
    <rPh sb="42" eb="44">
      <t>ジカン</t>
    </rPh>
    <rPh sb="44" eb="45">
      <t>フク</t>
    </rPh>
    <phoneticPr fontId="24"/>
  </si>
  <si>
    <t>栃木SC Jr</t>
    <rPh sb="0" eb="2">
      <t>トチギ</t>
    </rPh>
    <phoneticPr fontId="9"/>
  </si>
  <si>
    <t>WESTCOM</t>
    <phoneticPr fontId="9"/>
  </si>
  <si>
    <t>ともぞうＳＣ</t>
    <phoneticPr fontId="9"/>
  </si>
  <si>
    <t xml:space="preserve">      宇）連盟　会場責任者：　千葉理事</t>
    <rPh sb="6" eb="7">
      <t>ウ</t>
    </rPh>
    <rPh sb="8" eb="10">
      <t>レンメイ</t>
    </rPh>
    <rPh sb="11" eb="13">
      <t>カイジョウ</t>
    </rPh>
    <rPh sb="13" eb="16">
      <t>セキニンシャ</t>
    </rPh>
    <rPh sb="18" eb="20">
      <t>チバ</t>
    </rPh>
    <rPh sb="20" eb="22">
      <t>リジ</t>
    </rPh>
    <phoneticPr fontId="9"/>
  </si>
  <si>
    <t>FCアリーバ</t>
    <phoneticPr fontId="9"/>
  </si>
  <si>
    <t>TEAMリフレSC</t>
    <phoneticPr fontId="9"/>
  </si>
  <si>
    <t>ＦＣグラシアス</t>
    <phoneticPr fontId="9"/>
  </si>
  <si>
    <t>FCみらい、</t>
    <phoneticPr fontId="9"/>
  </si>
  <si>
    <t>　　　自転車置き場付近一帯は参加チームの控えエリアとして使用できません。</t>
    <rPh sb="3" eb="6">
      <t>ジテンシャ</t>
    </rPh>
    <rPh sb="6" eb="7">
      <t>オ</t>
    </rPh>
    <rPh sb="8" eb="13">
      <t>バフキンイッタイ</t>
    </rPh>
    <rPh sb="14" eb="16">
      <t>サンカ</t>
    </rPh>
    <rPh sb="20" eb="21">
      <t>ヒカ</t>
    </rPh>
    <rPh sb="28" eb="30">
      <t>シヨウ</t>
    </rPh>
    <phoneticPr fontId="9"/>
  </si>
  <si>
    <t xml:space="preserve">            参加チームの控えエリアは試合コート外周部の芝席となります。</t>
    <rPh sb="12" eb="14">
      <t>サンカ</t>
    </rPh>
    <rPh sb="18" eb="19">
      <t>ヒカ</t>
    </rPh>
    <rPh sb="24" eb="26">
      <t>シアイ</t>
    </rPh>
    <rPh sb="29" eb="32">
      <t>ガイシュウブ</t>
    </rPh>
    <rPh sb="33" eb="35">
      <t>シバセキ</t>
    </rPh>
    <phoneticPr fontId="9"/>
  </si>
  <si>
    <r>
      <t xml:space="preserve">          １０月１７日（土）・２５日（日）組み合わせ・対戦表、試合時間：３ピリオド制・</t>
    </r>
    <r>
      <rPr>
        <b/>
        <u/>
        <sz val="10"/>
        <color theme="1"/>
        <rFont val="游ゴシック"/>
        <family val="3"/>
        <charset val="128"/>
      </rPr>
      <t>３６分</t>
    </r>
    <r>
      <rPr>
        <sz val="10"/>
        <color theme="1"/>
        <rFont val="游ゴシック"/>
        <family val="3"/>
        <charset val="128"/>
      </rPr>
      <t>（１２分×３P）</t>
    </r>
    <rPh sb="17" eb="18">
      <t>ツチ</t>
    </rPh>
    <rPh sb="22" eb="23">
      <t>ヒ</t>
    </rPh>
    <rPh sb="24" eb="25">
      <t>ヒ</t>
    </rPh>
    <rPh sb="32" eb="34">
      <t>タイセン</t>
    </rPh>
    <rPh sb="34" eb="35">
      <t>ヒョウ</t>
    </rPh>
    <rPh sb="36" eb="38">
      <t>シアイ</t>
    </rPh>
    <rPh sb="38" eb="40">
      <t>ジカン</t>
    </rPh>
    <rPh sb="46" eb="47">
      <t>セイ</t>
    </rPh>
    <rPh sb="50" eb="51">
      <t>フン</t>
    </rPh>
    <rPh sb="54" eb="55">
      <t>フン</t>
    </rPh>
    <phoneticPr fontId="9"/>
  </si>
  <si>
    <t>（誤記訂正：旧26, 10/5日）</t>
    <rPh sb="1" eb="3">
      <t>ゴキ</t>
    </rPh>
    <rPh sb="3" eb="5">
      <t>テイセイ</t>
    </rPh>
    <rPh sb="6" eb="7">
      <t>キュウ</t>
    </rPh>
    <rPh sb="15" eb="16">
      <t>ヒ</t>
    </rPh>
    <phoneticPr fontId="9"/>
  </si>
  <si>
    <t>　☆　１０月以降の宇都宮市サッカー場利用について</t>
    <rPh sb="5" eb="6">
      <t>ガツ</t>
    </rPh>
    <rPh sb="6" eb="8">
      <t>イコウ</t>
    </rPh>
    <rPh sb="9" eb="13">
      <t>ウツノミヤシ</t>
    </rPh>
    <rPh sb="17" eb="18">
      <t>バ</t>
    </rPh>
    <rPh sb="18" eb="20">
      <t>リヨウ</t>
    </rPh>
    <phoneticPr fontId="9"/>
  </si>
  <si>
    <t xml:space="preserve">  　　☆ １１月２１日（土）３代表決定４リーグ戦、組み合わせ・対戦表、試合時間３６分（１２分×３P)</t>
    <rPh sb="13" eb="14">
      <t>ツチ</t>
    </rPh>
    <rPh sb="16" eb="18">
      <t>ダイヒョウ</t>
    </rPh>
    <rPh sb="18" eb="20">
      <t>ケッテイ</t>
    </rPh>
    <rPh sb="24" eb="25">
      <t>セン</t>
    </rPh>
    <rPh sb="32" eb="34">
      <t>タイセン</t>
    </rPh>
    <rPh sb="34" eb="35">
      <t>ヒョウ</t>
    </rPh>
    <rPh sb="36" eb="40">
      <t>シアイジカン</t>
    </rPh>
    <rPh sb="42" eb="43">
      <t>フン</t>
    </rPh>
    <rPh sb="46" eb="47">
      <t>フン</t>
    </rPh>
    <phoneticPr fontId="9"/>
  </si>
  <si>
    <t>　　  ☆　１１月２１日(土)、１会場で試合を行う場合の３代表決定リーグ戦　対戦・日程表</t>
    <rPh sb="13" eb="14">
      <t>ツチ</t>
    </rPh>
    <rPh sb="17" eb="19">
      <t>カイジョウ</t>
    </rPh>
    <rPh sb="20" eb="22">
      <t>シアイ</t>
    </rPh>
    <rPh sb="23" eb="24">
      <t>オコナ</t>
    </rPh>
    <rPh sb="25" eb="27">
      <t>バアイ</t>
    </rPh>
    <rPh sb="29" eb="30">
      <t>ダイ</t>
    </rPh>
    <rPh sb="30" eb="31">
      <t>ヒョウ</t>
    </rPh>
    <rPh sb="31" eb="33">
      <t>ケッテイ</t>
    </rPh>
    <rPh sb="36" eb="37">
      <t>セン</t>
    </rPh>
    <rPh sb="38" eb="40">
      <t>タイセン</t>
    </rPh>
    <rPh sb="41" eb="44">
      <t>ニッテイヒョウ</t>
    </rPh>
    <phoneticPr fontId="9"/>
  </si>
  <si>
    <t xml:space="preserve">           　　　  ☆　試合時間：３ピリオド制、２６分×３Ｐ</t>
    <rPh sb="18" eb="20">
      <t>シアイ</t>
    </rPh>
    <rPh sb="20" eb="22">
      <t>ジカン</t>
    </rPh>
    <rPh sb="28" eb="29">
      <t>セイ</t>
    </rPh>
    <rPh sb="32" eb="33">
      <t>フン</t>
    </rPh>
    <phoneticPr fontId="24"/>
  </si>
  <si>
    <t xml:space="preserve">   ☆  仮置き　市）サッカー場 A  会 場</t>
    <rPh sb="6" eb="7">
      <t>カリ</t>
    </rPh>
    <rPh sb="7" eb="8">
      <t>オ</t>
    </rPh>
    <rPh sb="10" eb="11">
      <t>シ</t>
    </rPh>
    <rPh sb="16" eb="17">
      <t>バ</t>
    </rPh>
    <rPh sb="21" eb="22">
      <t>カイ</t>
    </rPh>
    <rPh sb="23" eb="24">
      <t>バ</t>
    </rPh>
    <phoneticPr fontId="9"/>
  </si>
  <si>
    <t xml:space="preserve">   ☆  仮置き　市）サッカー場 B  会 場</t>
    <rPh sb="6" eb="7">
      <t>カリ</t>
    </rPh>
    <rPh sb="7" eb="8">
      <t>オ</t>
    </rPh>
    <rPh sb="10" eb="11">
      <t>シ</t>
    </rPh>
    <rPh sb="16" eb="17">
      <t>バ</t>
    </rPh>
    <rPh sb="21" eb="22">
      <t>カイ</t>
    </rPh>
    <rPh sb="23" eb="24">
      <t>バ</t>
    </rPh>
    <phoneticPr fontId="9"/>
  </si>
  <si>
    <t xml:space="preserve">                             １１月２１日（土）代表決定 ４リーグ戦　試合結果</t>
    <rPh sb="31" eb="32">
      <t>ガツ</t>
    </rPh>
    <rPh sb="34" eb="35">
      <t>ヒ</t>
    </rPh>
    <rPh sb="36" eb="37">
      <t>ツチ</t>
    </rPh>
    <rPh sb="38" eb="40">
      <t>ダイヒョウ</t>
    </rPh>
    <rPh sb="40" eb="42">
      <t>ケッテイ</t>
    </rPh>
    <rPh sb="47" eb="48">
      <t>セン</t>
    </rPh>
    <rPh sb="49" eb="51">
      <t>シアイ</t>
    </rPh>
    <rPh sb="51" eb="53">
      <t>ケッカ</t>
    </rPh>
    <phoneticPr fontId="9"/>
  </si>
  <si>
    <r>
      <t xml:space="preserve">   　</t>
    </r>
    <r>
      <rPr>
        <sz val="12"/>
        <color theme="1"/>
        <rFont val="游ゴシック"/>
        <family val="3"/>
        <charset val="128"/>
      </rPr>
      <t>◇</t>
    </r>
    <r>
      <rPr>
        <sz val="11"/>
        <color theme="1"/>
        <rFont val="游ゴシック"/>
        <family val="3"/>
        <charset val="128"/>
      </rPr>
      <t>　１０月２１日（土）会場：宇）連盟 会場運営責任者：</t>
    </r>
    <rPh sb="8" eb="9">
      <t>ガツ</t>
    </rPh>
    <rPh sb="11" eb="12">
      <t>ヒ</t>
    </rPh>
    <rPh sb="13" eb="14">
      <t>ツチ</t>
    </rPh>
    <rPh sb="15" eb="17">
      <t>カイジョウ</t>
    </rPh>
    <rPh sb="18" eb="19">
      <t>ウ</t>
    </rPh>
    <rPh sb="20" eb="22">
      <t>レンメイ</t>
    </rPh>
    <rPh sb="23" eb="25">
      <t>カイジョウ</t>
    </rPh>
    <rPh sb="25" eb="27">
      <t>ウンエイ</t>
    </rPh>
    <rPh sb="27" eb="29">
      <t>セキニン</t>
    </rPh>
    <rPh sb="29" eb="30">
      <t>モノ</t>
    </rPh>
    <phoneticPr fontId="9"/>
  </si>
  <si>
    <t>TEAMリフレSC</t>
    <phoneticPr fontId="9"/>
  </si>
  <si>
    <t>栃木SC Jr</t>
    <rPh sb="0" eb="2">
      <t>トチギ</t>
    </rPh>
    <phoneticPr fontId="9"/>
  </si>
  <si>
    <t>FC グラシアス</t>
    <phoneticPr fontId="9"/>
  </si>
  <si>
    <t>ともぞうＳＣ</t>
    <phoneticPr fontId="9"/>
  </si>
  <si>
    <t>ＦＣアリーバ</t>
    <phoneticPr fontId="9"/>
  </si>
  <si>
    <t>ＷＥＳＴ ＣＯＭ</t>
    <phoneticPr fontId="9"/>
  </si>
  <si>
    <t>ＦＣみらい</t>
    <phoneticPr fontId="9"/>
  </si>
  <si>
    <t>　会場運営担当チーム責任者ご苦労さまです、試合結果は１７：００までに報告をお願いします。</t>
    <rPh sb="1" eb="3">
      <t>カイジョウ</t>
    </rPh>
    <rPh sb="3" eb="5">
      <t>ウンエイ</t>
    </rPh>
    <rPh sb="5" eb="7">
      <t>タントウ</t>
    </rPh>
    <rPh sb="10" eb="12">
      <t>セキニン</t>
    </rPh>
    <rPh sb="12" eb="13">
      <t>モノ</t>
    </rPh>
    <rPh sb="14" eb="16">
      <t>クロウ</t>
    </rPh>
    <rPh sb="21" eb="23">
      <t>シアイ</t>
    </rPh>
    <rPh sb="23" eb="25">
      <t>ケッカ</t>
    </rPh>
    <rPh sb="34" eb="36">
      <t>ホウコク</t>
    </rPh>
    <rPh sb="38" eb="39">
      <t>ネガ</t>
    </rPh>
    <phoneticPr fontId="9"/>
  </si>
  <si>
    <t>市）サッカー場 北</t>
    <rPh sb="0" eb="1">
      <t>シ</t>
    </rPh>
    <rPh sb="6" eb="7">
      <t>バ</t>
    </rPh>
    <rPh sb="8" eb="9">
      <t>キタ</t>
    </rPh>
    <phoneticPr fontId="9"/>
  </si>
  <si>
    <t>○</t>
    <phoneticPr fontId="9"/>
  </si>
  <si>
    <t>●</t>
    <phoneticPr fontId="9"/>
  </si>
  <si>
    <t>△</t>
    <phoneticPr fontId="9"/>
  </si>
  <si>
    <t>１位</t>
    <rPh sb="1" eb="2">
      <t>イ</t>
    </rPh>
    <phoneticPr fontId="9"/>
  </si>
  <si>
    <t>３位</t>
    <rPh sb="1" eb="2">
      <t>イ</t>
    </rPh>
    <phoneticPr fontId="9"/>
  </si>
  <si>
    <t>２位</t>
    <rPh sb="1" eb="2">
      <t>イ</t>
    </rPh>
    <phoneticPr fontId="9"/>
  </si>
  <si>
    <t>　10月17日、石井緑地Ｎｏ１・２、会場担当役員：千葉理事</t>
    <rPh sb="3" eb="4">
      <t>ガツ</t>
    </rPh>
    <rPh sb="6" eb="7">
      <t>ヒ</t>
    </rPh>
    <rPh sb="8" eb="12">
      <t>イシイリョクチ</t>
    </rPh>
    <rPh sb="18" eb="20">
      <t>カイジョウ</t>
    </rPh>
    <rPh sb="20" eb="22">
      <t>タントウ</t>
    </rPh>
    <rPh sb="22" eb="24">
      <t>ヤクイン</t>
    </rPh>
    <rPh sb="25" eb="27">
      <t>チバ</t>
    </rPh>
    <rPh sb="27" eb="29">
      <t>リジ</t>
    </rPh>
    <phoneticPr fontId="9"/>
  </si>
  <si>
    <t>△</t>
    <phoneticPr fontId="9"/>
  </si>
  <si>
    <t>４位</t>
    <rPh sb="1" eb="2">
      <t>イ</t>
    </rPh>
    <phoneticPr fontId="9"/>
  </si>
  <si>
    <r>
      <t xml:space="preserve">   　</t>
    </r>
    <r>
      <rPr>
        <b/>
        <sz val="11"/>
        <color theme="1"/>
        <rFont val="游ゴシック"/>
        <family val="3"/>
        <charset val="128"/>
      </rPr>
      <t>◇</t>
    </r>
    <r>
      <rPr>
        <sz val="11"/>
        <color theme="1"/>
        <rFont val="游ゴシック"/>
        <family val="3"/>
        <charset val="128"/>
      </rPr>
      <t>　１０月２５日（日）市）サッカー場会場：宇）連盟 会場運営責任者：千葉理事</t>
    </r>
    <rPh sb="8" eb="9">
      <t>ガツ</t>
    </rPh>
    <rPh sb="11" eb="12">
      <t>ヒ</t>
    </rPh>
    <rPh sb="13" eb="14">
      <t>ヒ</t>
    </rPh>
    <rPh sb="15" eb="16">
      <t>シ</t>
    </rPh>
    <rPh sb="21" eb="22">
      <t>バ</t>
    </rPh>
    <rPh sb="22" eb="24">
      <t>カイジョウ</t>
    </rPh>
    <rPh sb="25" eb="26">
      <t>ウ</t>
    </rPh>
    <rPh sb="27" eb="29">
      <t>レンメイ</t>
    </rPh>
    <rPh sb="30" eb="32">
      <t>カイジョウ</t>
    </rPh>
    <rPh sb="32" eb="34">
      <t>ウンエイ</t>
    </rPh>
    <rPh sb="34" eb="36">
      <t>セキニン</t>
    </rPh>
    <rPh sb="36" eb="37">
      <t>モノ</t>
    </rPh>
    <rPh sb="38" eb="42">
      <t>チバリジ</t>
    </rPh>
    <phoneticPr fontId="9"/>
  </si>
  <si>
    <t>TEAMリフレSC</t>
  </si>
  <si>
    <t>ＦＣグラシアス</t>
  </si>
  <si>
    <t>ともぞうＳＣ</t>
  </si>
  <si>
    <t>FCアリーバ</t>
  </si>
  <si>
    <t>FCみらい、</t>
  </si>
  <si>
    <t>栃木SC Jr</t>
    <rPh sb="0" eb="2">
      <t>トチギ</t>
    </rPh>
    <phoneticPr fontId="9"/>
  </si>
  <si>
    <t>WEST FOOTBAALCOM</t>
    <phoneticPr fontId="9"/>
  </si>
  <si>
    <t>TEAMリフレSC</t>
    <phoneticPr fontId="9"/>
  </si>
  <si>
    <t>ともぞうＳＣ</t>
    <phoneticPr fontId="9"/>
  </si>
  <si>
    <t>△</t>
    <phoneticPr fontId="9"/>
  </si>
  <si>
    <t>●</t>
    <phoneticPr fontId="9"/>
  </si>
  <si>
    <t>○</t>
    <phoneticPr fontId="9"/>
  </si>
  <si>
    <t>リーグ1位</t>
    <rPh sb="4" eb="5">
      <t>イ</t>
    </rPh>
    <phoneticPr fontId="9"/>
  </si>
  <si>
    <t>リーグ２位</t>
    <rPh sb="4" eb="5">
      <t>イ</t>
    </rPh>
    <phoneticPr fontId="9"/>
  </si>
  <si>
    <t>ー</t>
    <phoneticPr fontId="9"/>
  </si>
  <si>
    <t>WEST COM</t>
  </si>
  <si>
    <t>WEST COM</t>
    <phoneticPr fontId="9"/>
  </si>
  <si>
    <t>A1位　栃木SC Jr</t>
    <rPh sb="2" eb="3">
      <t>イ</t>
    </rPh>
    <rPh sb="4" eb="6">
      <t>トチギ</t>
    </rPh>
    <phoneticPr fontId="9"/>
  </si>
  <si>
    <t>B2位　WEST COM</t>
    <rPh sb="2" eb="3">
      <t>イ</t>
    </rPh>
    <phoneticPr fontId="9"/>
  </si>
  <si>
    <t>A2位　TEAMリフレSC</t>
    <rPh sb="2" eb="3">
      <t>イ</t>
    </rPh>
    <phoneticPr fontId="9"/>
  </si>
  <si>
    <t>B1位　ともぞうＳＣ</t>
    <rPh sb="2" eb="3">
      <t>イ</t>
    </rPh>
    <phoneticPr fontId="9"/>
  </si>
  <si>
    <t>市）サッカー場  南</t>
    <rPh sb="0" eb="1">
      <t>シ</t>
    </rPh>
    <rPh sb="6" eb="7">
      <t>バ</t>
    </rPh>
    <rPh sb="9" eb="10">
      <t>ミナミ</t>
    </rPh>
    <phoneticPr fontId="9"/>
  </si>
  <si>
    <t>　☆　11月21日（土）予選最終日参加チームは帯同審判員の準備お願いします。対戦スコアー表には</t>
    <rPh sb="5" eb="6">
      <t>ガツ</t>
    </rPh>
    <rPh sb="8" eb="9">
      <t>ヒ</t>
    </rPh>
    <rPh sb="10" eb="11">
      <t>ツチ</t>
    </rPh>
    <rPh sb="12" eb="14">
      <t>ヨセン</t>
    </rPh>
    <rPh sb="14" eb="17">
      <t>サイシュウビ</t>
    </rPh>
    <rPh sb="17" eb="19">
      <t>サンカ</t>
    </rPh>
    <rPh sb="23" eb="28">
      <t>タイドウシンパンイン</t>
    </rPh>
    <rPh sb="29" eb="31">
      <t>ジュンビ</t>
    </rPh>
    <rPh sb="32" eb="33">
      <t>ネガ</t>
    </rPh>
    <rPh sb="38" eb="40">
      <t>タイセン</t>
    </rPh>
    <rPh sb="44" eb="45">
      <t>ヒョウ</t>
    </rPh>
    <phoneticPr fontId="9"/>
  </si>
  <si>
    <t>　　　審判委員会より派遣は困難が予想されます。</t>
    <rPh sb="3" eb="8">
      <t>シンパンイインカイ</t>
    </rPh>
    <rPh sb="10" eb="12">
      <t>ハケン</t>
    </rPh>
    <rPh sb="13" eb="15">
      <t>コンナン</t>
    </rPh>
    <rPh sb="16" eb="18">
      <t>ヨソウ</t>
    </rPh>
    <phoneticPr fontId="9"/>
  </si>
  <si>
    <t>会場</t>
    <rPh sb="0" eb="2">
      <t>カイジョウ</t>
    </rPh>
    <phoneticPr fontId="9"/>
  </si>
  <si>
    <t>宇）連盟 運営役員　千葉理事</t>
    <rPh sb="0" eb="1">
      <t>ウ</t>
    </rPh>
    <rPh sb="2" eb="4">
      <t>レンメイ</t>
    </rPh>
    <rPh sb="5" eb="7">
      <t>ウンエイ</t>
    </rPh>
    <rPh sb="7" eb="9">
      <t>ヤクイン</t>
    </rPh>
    <rPh sb="10" eb="12">
      <t>チバ</t>
    </rPh>
    <rPh sb="12" eb="14">
      <t>リジ</t>
    </rPh>
    <phoneticPr fontId="9"/>
  </si>
  <si>
    <t>宇）連盟 運営役員　渡部 西部地区副代表</t>
    <rPh sb="0" eb="1">
      <t>ウ</t>
    </rPh>
    <rPh sb="2" eb="4">
      <t>レンメイ</t>
    </rPh>
    <rPh sb="5" eb="7">
      <t>ウンエイ</t>
    </rPh>
    <rPh sb="7" eb="9">
      <t>ヤクイン</t>
    </rPh>
    <rPh sb="10" eb="12">
      <t>ワタベ</t>
    </rPh>
    <rPh sb="13" eb="15">
      <t>セイブ</t>
    </rPh>
    <rPh sb="15" eb="17">
      <t>チク</t>
    </rPh>
    <rPh sb="17" eb="20">
      <t>フクダイヒョウ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</si>
</sst>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 "/>
    <numFmt numFmtId="179" formatCode="yyyy/m/d&quot; (&quot;aaa&quot;)&quot;"/>
  </numFmts>
  <fonts count="52" x14ac:knownFonts="1">
    <font>
      <sz val="11"/>
      <color theme="1"/>
      <name val="游ゴシック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i/>
      <u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i/>
      <sz val="14"/>
      <color theme="1"/>
      <name val="HGｺﾞｼｯｸM"/>
      <family val="3"/>
      <charset val="128"/>
    </font>
    <font>
      <b/>
      <sz val="14"/>
      <color rgb="FF0070C0"/>
      <name val="AR P丸ゴシック体M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35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3" fillId="11" borderId="66" applyNumberFormat="0" applyFont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27">
    <xf numFmtId="0" fontId="0" fillId="0" borderId="0" xfId="0">
      <alignment vertical="center"/>
    </xf>
    <xf numFmtId="0" fontId="11" fillId="0" borderId="31" xfId="34" applyFont="1" applyFill="1" applyBorder="1" applyAlignment="1">
      <alignment horizontal="center" vertical="center" shrinkToFit="1"/>
    </xf>
    <xf numFmtId="0" fontId="11" fillId="0" borderId="31" xfId="34" quotePrefix="1" applyFont="1" applyFill="1" applyBorder="1" applyAlignment="1">
      <alignment horizontal="center" vertical="center" shrinkToFit="1"/>
    </xf>
    <xf numFmtId="0" fontId="11" fillId="0" borderId="62" xfId="34" applyFont="1" applyFill="1" applyBorder="1" applyAlignment="1">
      <alignment horizontal="center" vertical="center" shrinkToFit="1"/>
    </xf>
    <xf numFmtId="0" fontId="11" fillId="0" borderId="62" xfId="34" quotePrefix="1" applyFont="1" applyFill="1" applyBorder="1" applyAlignment="1">
      <alignment horizontal="center" vertical="center" shrinkToFit="1"/>
    </xf>
    <xf numFmtId="0" fontId="11" fillId="0" borderId="79" xfId="34" applyFont="1" applyFill="1" applyBorder="1" applyAlignment="1">
      <alignment horizontal="center" vertical="center" shrinkToFit="1"/>
    </xf>
    <xf numFmtId="0" fontId="11" fillId="0" borderId="79" xfId="34" quotePrefix="1" applyFont="1" applyFill="1" applyBorder="1" applyAlignment="1">
      <alignment horizontal="center" vertical="center" shrinkToFit="1"/>
    </xf>
    <xf numFmtId="0" fontId="11" fillId="0" borderId="18" xfId="34" applyFont="1" applyFill="1" applyBorder="1" applyAlignment="1">
      <alignment horizontal="center" vertical="center" shrinkToFit="1"/>
    </xf>
    <xf numFmtId="0" fontId="11" fillId="0" borderId="18" xfId="34" quotePrefix="1" applyFont="1" applyFill="1" applyBorder="1" applyAlignment="1">
      <alignment horizontal="center" vertical="center" shrinkToFit="1"/>
    </xf>
    <xf numFmtId="0" fontId="11" fillId="0" borderId="64" xfId="34" applyFont="1" applyFill="1" applyBorder="1" applyAlignment="1">
      <alignment horizontal="center" vertical="center" shrinkToFit="1"/>
    </xf>
    <xf numFmtId="0" fontId="11" fillId="0" borderId="64" xfId="34" quotePrefix="1" applyFont="1" applyFill="1" applyBorder="1" applyAlignment="1">
      <alignment horizontal="center" vertical="center" shrinkToFit="1"/>
    </xf>
    <xf numFmtId="0" fontId="11" fillId="0" borderId="67" xfId="34" applyFont="1" applyFill="1" applyBorder="1" applyAlignment="1">
      <alignment horizontal="center" vertical="center" shrinkToFit="1"/>
    </xf>
    <xf numFmtId="0" fontId="11" fillId="0" borderId="67" xfId="34" quotePrefix="1" applyFont="1" applyFill="1" applyBorder="1" applyAlignment="1">
      <alignment horizontal="center" vertical="center" shrinkToFit="1"/>
    </xf>
    <xf numFmtId="0" fontId="11" fillId="0" borderId="68" xfId="34" applyFont="1" applyFill="1" applyBorder="1" applyAlignment="1">
      <alignment horizontal="center" vertical="center" shrinkToFit="1"/>
    </xf>
    <xf numFmtId="0" fontId="11" fillId="0" borderId="68" xfId="34" quotePrefix="1" applyFont="1" applyFill="1" applyBorder="1" applyAlignment="1">
      <alignment horizontal="center" vertical="center" shrinkToFit="1"/>
    </xf>
    <xf numFmtId="0" fontId="14" fillId="0" borderId="0" xfId="34" applyFont="1" applyAlignment="1">
      <alignment vertical="center"/>
    </xf>
    <xf numFmtId="0" fontId="12" fillId="0" borderId="30" xfId="34" applyFont="1" applyBorder="1" applyAlignment="1">
      <alignment vertical="center"/>
    </xf>
    <xf numFmtId="0" fontId="12" fillId="0" borderId="0" xfId="34" applyFont="1" applyAlignment="1">
      <alignment vertical="center"/>
    </xf>
    <xf numFmtId="0" fontId="17" fillId="0" borderId="0" xfId="34" applyFont="1" applyAlignment="1">
      <alignment vertical="center"/>
    </xf>
    <xf numFmtId="0" fontId="17" fillId="0" borderId="0" xfId="34" applyFont="1" applyBorder="1" applyAlignment="1">
      <alignment vertical="center"/>
    </xf>
    <xf numFmtId="176" fontId="18" fillId="0" borderId="0" xfId="34" applyNumberFormat="1" applyFont="1" applyBorder="1" applyAlignment="1">
      <alignment vertical="center"/>
    </xf>
    <xf numFmtId="0" fontId="19" fillId="0" borderId="0" xfId="34" applyFont="1" applyBorder="1" applyAlignment="1">
      <alignment vertical="center" textRotation="255" shrinkToFit="1"/>
    </xf>
    <xf numFmtId="0" fontId="14" fillId="0" borderId="0" xfId="34" applyFont="1" applyBorder="1" applyAlignment="1">
      <alignment vertical="center"/>
    </xf>
    <xf numFmtId="178" fontId="14" fillId="0" borderId="0" xfId="34" applyNumberFormat="1" applyFont="1" applyAlignment="1">
      <alignment vertical="center"/>
    </xf>
    <xf numFmtId="0" fontId="11" fillId="0" borderId="32" xfId="34" applyFont="1" applyFill="1" applyBorder="1" applyAlignment="1">
      <alignment vertical="center" shrinkToFit="1"/>
    </xf>
    <xf numFmtId="0" fontId="14" fillId="0" borderId="0" xfId="34" applyFont="1" applyFill="1" applyBorder="1" applyAlignment="1">
      <alignment vertical="center"/>
    </xf>
    <xf numFmtId="0" fontId="11" fillId="0" borderId="0" xfId="34" applyFont="1" applyFill="1" applyBorder="1" applyAlignment="1">
      <alignment horizontal="center" vertical="center" shrinkToFit="1"/>
    </xf>
    <xf numFmtId="20" fontId="11" fillId="0" borderId="0" xfId="34" applyNumberFormat="1" applyFont="1" applyFill="1" applyBorder="1" applyAlignment="1">
      <alignment horizontal="center" vertical="center" shrinkToFit="1"/>
    </xf>
    <xf numFmtId="0" fontId="16" fillId="0" borderId="0" xfId="34" applyFont="1" applyFill="1" applyBorder="1" applyAlignment="1">
      <alignment horizontal="center" vertical="center" shrinkToFit="1"/>
    </xf>
    <xf numFmtId="0" fontId="12" fillId="0" borderId="0" xfId="34" applyFont="1" applyFill="1" applyBorder="1" applyAlignment="1">
      <alignment vertical="center" shrinkToFit="1"/>
    </xf>
    <xf numFmtId="0" fontId="12" fillId="0" borderId="0" xfId="34" applyFont="1" applyFill="1" applyBorder="1" applyAlignment="1">
      <alignment horizontal="center" vertical="center" shrinkToFit="1"/>
    </xf>
    <xf numFmtId="0" fontId="20" fillId="0" borderId="0" xfId="34" applyFont="1" applyFill="1" applyBorder="1" applyAlignment="1">
      <alignment horizontal="center" vertical="center" shrinkToFit="1"/>
    </xf>
    <xf numFmtId="0" fontId="12" fillId="0" borderId="0" xfId="34" applyFont="1" applyFill="1" applyBorder="1" applyAlignment="1">
      <alignment vertical="center"/>
    </xf>
    <xf numFmtId="0" fontId="12" fillId="0" borderId="0" xfId="34" applyFont="1" applyFill="1" applyAlignment="1">
      <alignment vertical="center"/>
    </xf>
    <xf numFmtId="0" fontId="14" fillId="0" borderId="0" xfId="34" applyFont="1" applyFill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1" fillId="0" borderId="3" xfId="34" applyFont="1" applyFill="1" applyBorder="1" applyAlignment="1">
      <alignment horizontal="center" vertical="center"/>
    </xf>
    <xf numFmtId="178" fontId="11" fillId="0" borderId="3" xfId="34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4" applyFont="1">
      <alignment vertical="center"/>
    </xf>
    <xf numFmtId="0" fontId="27" fillId="0" borderId="0" xfId="4" applyFont="1" applyAlignment="1">
      <alignment horizontal="center" vertical="center"/>
    </xf>
    <xf numFmtId="0" fontId="26" fillId="0" borderId="0" xfId="4" applyFont="1" applyBorder="1">
      <alignment vertical="center"/>
    </xf>
    <xf numFmtId="0" fontId="28" fillId="0" borderId="0" xfId="4" applyFont="1">
      <alignment vertical="center"/>
    </xf>
    <xf numFmtId="0" fontId="34" fillId="0" borderId="0" xfId="4" applyFont="1" applyBorder="1">
      <alignment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Border="1" applyAlignment="1">
      <alignment vertical="center" shrinkToFit="1"/>
    </xf>
    <xf numFmtId="0" fontId="26" fillId="0" borderId="0" xfId="4" applyFont="1" applyBorder="1" applyAlignment="1">
      <alignment vertical="center"/>
    </xf>
    <xf numFmtId="0" fontId="26" fillId="0" borderId="7" xfId="4" applyFont="1" applyBorder="1" applyAlignment="1">
      <alignment vertical="center"/>
    </xf>
    <xf numFmtId="0" fontId="26" fillId="0" borderId="0" xfId="4" applyFont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26" fillId="0" borderId="10" xfId="4" applyFont="1" applyBorder="1">
      <alignment vertical="center"/>
    </xf>
    <xf numFmtId="0" fontId="26" fillId="0" borderId="0" xfId="4" applyFont="1" applyBorder="1" applyAlignment="1">
      <alignment horizontal="center" vertical="center" shrinkToFit="1"/>
    </xf>
    <xf numFmtId="0" fontId="26" fillId="0" borderId="3" xfId="4" applyFont="1" applyBorder="1" applyAlignment="1">
      <alignment horizontal="center" vertical="center"/>
    </xf>
    <xf numFmtId="0" fontId="26" fillId="0" borderId="22" xfId="4" applyFont="1" applyBorder="1" applyAlignment="1">
      <alignment horizontal="center" vertical="center"/>
    </xf>
    <xf numFmtId="0" fontId="27" fillId="0" borderId="0" xfId="4" applyFont="1" applyBorder="1" applyAlignment="1">
      <alignment vertical="center"/>
    </xf>
    <xf numFmtId="49" fontId="26" fillId="0" borderId="0" xfId="4" applyNumberFormat="1" applyFont="1" applyBorder="1" applyAlignment="1">
      <alignment vertical="center" shrinkToFit="1"/>
    </xf>
    <xf numFmtId="0" fontId="26" fillId="0" borderId="0" xfId="4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 shrinkToFit="1"/>
    </xf>
    <xf numFmtId="0" fontId="34" fillId="0" borderId="0" xfId="4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0" fontId="28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49" fontId="26" fillId="13" borderId="0" xfId="4" applyNumberFormat="1" applyFont="1" applyFill="1" applyAlignment="1">
      <alignment vertical="center" shrinkToFit="1"/>
    </xf>
    <xf numFmtId="49" fontId="26" fillId="13" borderId="17" xfId="4" applyNumberFormat="1" applyFont="1" applyFill="1" applyBorder="1" applyAlignment="1">
      <alignment horizontal="left" vertical="center" shrinkToFit="1"/>
    </xf>
    <xf numFmtId="49" fontId="33" fillId="0" borderId="0" xfId="4" applyNumberFormat="1" applyFont="1" applyFill="1" applyAlignment="1">
      <alignment vertical="center" shrinkToFit="1"/>
    </xf>
    <xf numFmtId="49" fontId="33" fillId="13" borderId="0" xfId="4" applyNumberFormat="1" applyFont="1" applyFill="1" applyBorder="1" applyAlignment="1">
      <alignment horizontal="left" vertical="center" shrinkToFit="1"/>
    </xf>
    <xf numFmtId="49" fontId="26" fillId="0" borderId="0" xfId="4" applyNumberFormat="1" applyFont="1" applyFill="1" applyAlignment="1">
      <alignment vertical="center" shrinkToFit="1"/>
    </xf>
    <xf numFmtId="49" fontId="26" fillId="0" borderId="0" xfId="4" applyNumberFormat="1" applyFont="1" applyFill="1" applyBorder="1" applyAlignment="1">
      <alignment horizontal="center" vertical="center" shrinkToFit="1"/>
    </xf>
    <xf numFmtId="49" fontId="26" fillId="0" borderId="0" xfId="4" applyNumberFormat="1" applyFont="1" applyFill="1" applyBorder="1" applyAlignment="1">
      <alignment vertical="center" shrinkToFit="1"/>
    </xf>
    <xf numFmtId="49" fontId="26" fillId="0" borderId="0" xfId="4" applyNumberFormat="1" applyFont="1" applyFill="1" applyBorder="1" applyAlignment="1">
      <alignment horizontal="left" vertical="center" shrinkToFit="1"/>
    </xf>
    <xf numFmtId="0" fontId="26" fillId="0" borderId="0" xfId="4" applyFont="1" applyFill="1" applyBorder="1" applyAlignment="1">
      <alignment horizontal="center" vertical="center" shrinkToFit="1"/>
    </xf>
    <xf numFmtId="0" fontId="26" fillId="0" borderId="0" xfId="4" applyFont="1" applyFill="1" applyAlignment="1">
      <alignment vertical="center" shrinkToFit="1"/>
    </xf>
    <xf numFmtId="49" fontId="33" fillId="0" borderId="0" xfId="4" applyNumberFormat="1" applyFont="1" applyFill="1" applyBorder="1" applyAlignment="1">
      <alignment horizontal="left" vertical="center" shrinkToFit="1"/>
    </xf>
    <xf numFmtId="0" fontId="26" fillId="0" borderId="0" xfId="4" applyFont="1" applyFill="1" applyBorder="1" applyAlignment="1">
      <alignment horizontal="left" vertical="center" shrinkToFit="1"/>
    </xf>
    <xf numFmtId="49" fontId="35" fillId="0" borderId="0" xfId="4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left" vertical="center"/>
    </xf>
    <xf numFmtId="49" fontId="26" fillId="0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 shrinkToFit="1"/>
    </xf>
    <xf numFmtId="0" fontId="26" fillId="0" borderId="0" xfId="4" applyFont="1" applyBorder="1" applyAlignment="1">
      <alignment vertical="center" wrapText="1"/>
    </xf>
    <xf numFmtId="0" fontId="26" fillId="0" borderId="8" xfId="4" applyFont="1" applyBorder="1">
      <alignment vertical="center"/>
    </xf>
    <xf numFmtId="0" fontId="34" fillId="0" borderId="7" xfId="4" applyFont="1" applyBorder="1" applyAlignment="1">
      <alignment horizontal="center" vertical="center"/>
    </xf>
    <xf numFmtId="0" fontId="38" fillId="0" borderId="0" xfId="4" applyFont="1">
      <alignment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Border="1" applyAlignment="1">
      <alignment horizontal="center" vertical="center" shrinkToFit="1"/>
    </xf>
    <xf numFmtId="0" fontId="38" fillId="0" borderId="0" xfId="4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35" fillId="0" borderId="0" xfId="4" applyFont="1" applyAlignment="1">
      <alignment horizontal="center" vertical="center"/>
    </xf>
    <xf numFmtId="0" fontId="39" fillId="0" borderId="0" xfId="4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6" fillId="0" borderId="31" xfId="0" applyFont="1" applyBorder="1" applyAlignment="1">
      <alignment vertical="center"/>
    </xf>
    <xf numFmtId="0" fontId="28" fillId="0" borderId="0" xfId="4" applyFont="1" applyAlignment="1">
      <alignment horizontal="center" vertical="center"/>
    </xf>
    <xf numFmtId="0" fontId="40" fillId="0" borderId="0" xfId="4" applyFont="1">
      <alignment vertical="center"/>
    </xf>
    <xf numFmtId="0" fontId="27" fillId="0" borderId="0" xfId="4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1" fillId="0" borderId="71" xfId="0" applyFont="1" applyBorder="1" applyAlignment="1">
      <alignment vertical="center"/>
    </xf>
    <xf numFmtId="0" fontId="31" fillId="0" borderId="72" xfId="0" applyFont="1" applyBorder="1" applyAlignment="1">
      <alignment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8" fillId="0" borderId="0" xfId="4" applyFont="1" applyAlignment="1">
      <alignment vertical="center"/>
    </xf>
    <xf numFmtId="0" fontId="26" fillId="0" borderId="0" xfId="0" applyFont="1" applyBorder="1" applyAlignment="1">
      <alignment horizontal="center" vertical="center" textRotation="255"/>
    </xf>
    <xf numFmtId="0" fontId="26" fillId="0" borderId="3" xfId="4" applyFont="1" applyBorder="1">
      <alignment vertical="center"/>
    </xf>
    <xf numFmtId="0" fontId="26" fillId="0" borderId="10" xfId="4" applyFont="1" applyBorder="1">
      <alignment vertical="center"/>
    </xf>
    <xf numFmtId="0" fontId="35" fillId="0" borderId="0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4" fillId="0" borderId="0" xfId="4" applyFont="1" applyAlignment="1">
      <alignment horizontal="center" vertical="center"/>
    </xf>
    <xf numFmtId="0" fontId="26" fillId="0" borderId="0" xfId="0" applyFont="1" applyBorder="1" applyAlignment="1">
      <alignment horizontal="center" vertical="center" textRotation="255"/>
    </xf>
    <xf numFmtId="0" fontId="26" fillId="0" borderId="3" xfId="4" applyFont="1" applyBorder="1">
      <alignment vertical="center"/>
    </xf>
    <xf numFmtId="0" fontId="26" fillId="0" borderId="10" xfId="4" applyFont="1" applyBorder="1">
      <alignment vertical="center"/>
    </xf>
    <xf numFmtId="0" fontId="26" fillId="0" borderId="6" xfId="4" applyFont="1" applyBorder="1">
      <alignment vertical="center"/>
    </xf>
    <xf numFmtId="0" fontId="34" fillId="0" borderId="0" xfId="4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255"/>
    </xf>
    <xf numFmtId="0" fontId="35" fillId="0" borderId="0" xfId="4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textRotation="255"/>
    </xf>
    <xf numFmtId="0" fontId="34" fillId="0" borderId="0" xfId="4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1" fillId="0" borderId="0" xfId="4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0" fontId="28" fillId="0" borderId="0" xfId="4" applyFont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37" fillId="0" borderId="0" xfId="4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6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31" fillId="0" borderId="0" xfId="4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1" fillId="0" borderId="0" xfId="4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0" xfId="4" applyFont="1" applyBorder="1" applyAlignment="1">
      <alignment horizontal="center" vertical="center"/>
    </xf>
    <xf numFmtId="0" fontId="26" fillId="0" borderId="10" xfId="4" applyFont="1" applyBorder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26" fillId="13" borderId="0" xfId="4" applyNumberFormat="1" applyFont="1" applyFill="1" applyAlignment="1">
      <alignment horizontal="center" vertical="center" shrinkToFit="1"/>
    </xf>
    <xf numFmtId="49" fontId="26" fillId="13" borderId="24" xfId="4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26" fillId="13" borderId="7" xfId="4" applyNumberFormat="1" applyFont="1" applyFill="1" applyBorder="1" applyAlignment="1">
      <alignment horizontal="center" vertical="center" shrinkToFit="1"/>
    </xf>
    <xf numFmtId="49" fontId="26" fillId="13" borderId="10" xfId="4" applyNumberFormat="1" applyFont="1" applyFill="1" applyBorder="1" applyAlignment="1">
      <alignment horizontal="center" vertical="center" shrinkToFit="1"/>
    </xf>
    <xf numFmtId="49" fontId="26" fillId="13" borderId="17" xfId="4" applyNumberFormat="1" applyFont="1" applyFill="1" applyBorder="1" applyAlignment="1">
      <alignment horizontal="center" vertical="center" shrinkToFit="1"/>
    </xf>
    <xf numFmtId="49" fontId="26" fillId="13" borderId="16" xfId="4" applyNumberFormat="1" applyFont="1" applyFill="1" applyBorder="1" applyAlignment="1">
      <alignment horizontal="center" vertical="center" shrinkToFit="1"/>
    </xf>
    <xf numFmtId="49" fontId="26" fillId="13" borderId="0" xfId="4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7" fillId="0" borderId="0" xfId="4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5" fillId="0" borderId="0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6" fillId="13" borderId="10" xfId="4" applyNumberFormat="1" applyFont="1" applyFill="1" applyBorder="1" applyAlignment="1">
      <alignment horizontal="left" vertical="center" shrinkToFit="1"/>
    </xf>
    <xf numFmtId="49" fontId="26" fillId="13" borderId="6" xfId="4" applyNumberFormat="1" applyFont="1" applyFill="1" applyBorder="1" applyAlignment="1">
      <alignment horizontal="center" vertical="center" shrinkToFit="1"/>
    </xf>
    <xf numFmtId="49" fontId="26" fillId="13" borderId="11" xfId="4" applyNumberFormat="1" applyFont="1" applyFill="1" applyBorder="1" applyAlignment="1">
      <alignment horizontal="center" vertical="center" shrinkToFit="1"/>
    </xf>
    <xf numFmtId="0" fontId="0" fillId="0" borderId="96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26" fillId="0" borderId="0" xfId="4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vertical="center" shrinkToFit="1"/>
    </xf>
    <xf numFmtId="0" fontId="26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" xfId="4" applyFont="1" applyBorder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1" fillId="0" borderId="96" xfId="0" applyFont="1" applyBorder="1" applyAlignment="1">
      <alignment horizontal="center" vertical="center" textRotation="255"/>
    </xf>
    <xf numFmtId="0" fontId="26" fillId="0" borderId="96" xfId="4" applyFont="1" applyBorder="1" applyAlignment="1">
      <alignment vertical="center"/>
    </xf>
    <xf numFmtId="0" fontId="26" fillId="0" borderId="96" xfId="4" applyFont="1" applyBorder="1" applyAlignment="1">
      <alignment horizontal="center" vertical="center"/>
    </xf>
    <xf numFmtId="0" fontId="26" fillId="0" borderId="96" xfId="4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37" fillId="0" borderId="96" xfId="4" applyFont="1" applyBorder="1" applyAlignment="1">
      <alignment vertical="center"/>
    </xf>
    <xf numFmtId="0" fontId="26" fillId="0" borderId="96" xfId="0" applyFont="1" applyBorder="1" applyAlignment="1">
      <alignment horizontal="center" vertical="center" textRotation="255"/>
    </xf>
    <xf numFmtId="0" fontId="34" fillId="0" borderId="96" xfId="4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96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textRotation="255"/>
    </xf>
    <xf numFmtId="0" fontId="33" fillId="0" borderId="0" xfId="4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6" fillId="0" borderId="3" xfId="4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26" fillId="13" borderId="0" xfId="4" applyNumberFormat="1" applyFont="1" applyFill="1" applyAlignment="1">
      <alignment horizontal="center" vertical="center" shrinkToFit="1"/>
    </xf>
    <xf numFmtId="0" fontId="26" fillId="0" borderId="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7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6" fillId="0" borderId="96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6" fillId="0" borderId="95" xfId="0" applyFont="1" applyBorder="1">
      <alignment vertical="center"/>
    </xf>
    <xf numFmtId="0" fontId="26" fillId="0" borderId="95" xfId="0" applyFont="1" applyBorder="1" applyAlignment="1">
      <alignment vertical="center"/>
    </xf>
    <xf numFmtId="0" fontId="31" fillId="0" borderId="9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39" fillId="0" borderId="7" xfId="0" applyFont="1" applyBorder="1" applyAlignment="1">
      <alignment horizontal="left" vertical="center"/>
    </xf>
    <xf numFmtId="0" fontId="33" fillId="0" borderId="0" xfId="4" applyFont="1" applyAlignment="1">
      <alignment horizontal="left" vertical="center"/>
    </xf>
    <xf numFmtId="0" fontId="35" fillId="0" borderId="0" xfId="4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4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5" fillId="0" borderId="0" xfId="4" applyFont="1" applyBorder="1" applyAlignment="1">
      <alignment horizontal="center" vertical="center" shrinkToFit="1"/>
    </xf>
    <xf numFmtId="0" fontId="31" fillId="0" borderId="7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2" fillId="0" borderId="0" xfId="4" applyFont="1" applyBorder="1" applyAlignment="1">
      <alignment vertical="center" shrinkToFit="1"/>
    </xf>
    <xf numFmtId="0" fontId="22" fillId="0" borderId="0" xfId="4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33" fillId="0" borderId="0" xfId="0" applyFont="1" applyAlignment="1">
      <alignment horizontal="left" vertical="center"/>
    </xf>
    <xf numFmtId="0" fontId="28" fillId="0" borderId="0" xfId="4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6" fillId="0" borderId="3" xfId="4" applyFont="1" applyBorder="1">
      <alignment vertical="center"/>
    </xf>
    <xf numFmtId="0" fontId="26" fillId="0" borderId="6" xfId="4" applyFont="1" applyBorder="1">
      <alignment vertical="center"/>
    </xf>
    <xf numFmtId="0" fontId="26" fillId="0" borderId="0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6" xfId="4" applyFont="1" applyBorder="1" applyAlignment="1">
      <alignment vertical="center"/>
    </xf>
    <xf numFmtId="0" fontId="26" fillId="0" borderId="10" xfId="4" applyFont="1" applyBorder="1" applyAlignment="1">
      <alignment vertical="center"/>
    </xf>
    <xf numFmtId="0" fontId="34" fillId="0" borderId="17" xfId="4" applyFont="1" applyBorder="1" applyAlignment="1">
      <alignment horizontal="center" vertical="center"/>
    </xf>
    <xf numFmtId="0" fontId="34" fillId="0" borderId="8" xfId="4" applyFont="1" applyBorder="1">
      <alignment vertical="center"/>
    </xf>
    <xf numFmtId="0" fontId="34" fillId="0" borderId="17" xfId="4" applyFont="1" applyBorder="1">
      <alignment vertical="center"/>
    </xf>
    <xf numFmtId="0" fontId="34" fillId="0" borderId="10" xfId="4" applyFont="1" applyBorder="1" applyAlignment="1">
      <alignment horizontal="center" vertical="center"/>
    </xf>
    <xf numFmtId="0" fontId="34" fillId="0" borderId="8" xfId="4" applyFont="1" applyBorder="1" applyAlignment="1">
      <alignment horizontal="center" vertical="center"/>
    </xf>
    <xf numFmtId="0" fontId="27" fillId="0" borderId="8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6" fillId="0" borderId="17" xfId="4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4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71" xfId="0" applyFont="1" applyBorder="1" applyAlignment="1">
      <alignment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26" fillId="0" borderId="0" xfId="4" applyFont="1" applyAlignment="1">
      <alignment vertical="center" shrinkToFit="1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71" xfId="0" applyFont="1" applyBorder="1" applyAlignment="1">
      <alignment vertical="center"/>
    </xf>
    <xf numFmtId="0" fontId="31" fillId="0" borderId="9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9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71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26" fillId="0" borderId="3" xfId="0" applyFont="1" applyBorder="1" applyAlignment="1">
      <alignment vertical="center" shrinkToFit="1"/>
    </xf>
    <xf numFmtId="0" fontId="26" fillId="0" borderId="3" xfId="0" applyFont="1" applyBorder="1" applyAlignment="1">
      <alignment horizontal="center" vertical="center"/>
    </xf>
    <xf numFmtId="0" fontId="39" fillId="0" borderId="8" xfId="4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39" fillId="0" borderId="17" xfId="4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39" fillId="0" borderId="10" xfId="4" applyFont="1" applyBorder="1" applyAlignment="1">
      <alignment vertical="center"/>
    </xf>
    <xf numFmtId="0" fontId="51" fillId="0" borderId="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28" fillId="0" borderId="0" xfId="4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0" borderId="24" xfId="4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6" fillId="0" borderId="0" xfId="4" applyFont="1" applyAlignment="1">
      <alignment horizontal="center" vertical="center"/>
    </xf>
    <xf numFmtId="0" fontId="26" fillId="0" borderId="8" xfId="4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8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6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34" fillId="0" borderId="7" xfId="4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5" fillId="0" borderId="0" xfId="4" applyFont="1" applyBorder="1" applyAlignment="1">
      <alignment horizontal="center" vertical="center" shrinkToFit="1"/>
    </xf>
    <xf numFmtId="0" fontId="34" fillId="0" borderId="18" xfId="4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4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28" fillId="0" borderId="8" xfId="4" applyFont="1" applyBorder="1" applyAlignment="1">
      <alignment horizontal="left" vertical="center" shrinkToFit="1"/>
    </xf>
    <xf numFmtId="0" fontId="28" fillId="0" borderId="3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6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0" fontId="36" fillId="0" borderId="3" xfId="4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28" fillId="0" borderId="3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6" xfId="0" applyFont="1" applyBorder="1" applyAlignment="1">
      <alignment vertical="center" shrinkToFit="1"/>
    </xf>
    <xf numFmtId="0" fontId="28" fillId="0" borderId="11" xfId="0" applyFont="1" applyBorder="1" applyAlignment="1">
      <alignment vertical="center" shrinkToFit="1"/>
    </xf>
    <xf numFmtId="0" fontId="36" fillId="0" borderId="8" xfId="4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26" fillId="0" borderId="31" xfId="4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8" xfId="4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8" xfId="4" applyFont="1" applyBorder="1" applyAlignment="1">
      <alignment horizontal="left" vertical="center"/>
    </xf>
    <xf numFmtId="0" fontId="26" fillId="0" borderId="3" xfId="4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6" fillId="0" borderId="10" xfId="4" applyFont="1" applyBorder="1" applyAlignment="1">
      <alignment horizontal="left" vertical="center"/>
    </xf>
    <xf numFmtId="0" fontId="26" fillId="0" borderId="6" xfId="4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1" fillId="0" borderId="8" xfId="4" applyFont="1" applyBorder="1" applyAlignment="1">
      <alignment horizontal="left" vertical="center"/>
    </xf>
    <xf numFmtId="0" fontId="31" fillId="0" borderId="3" xfId="4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31" fillId="0" borderId="10" xfId="4" applyFont="1" applyBorder="1" applyAlignment="1">
      <alignment horizontal="left" vertical="center"/>
    </xf>
    <xf numFmtId="0" fontId="31" fillId="0" borderId="6" xfId="4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34" fillId="0" borderId="0" xfId="4" applyFont="1" applyAlignment="1">
      <alignment horizontal="center" vertical="center" shrinkToFit="1"/>
    </xf>
    <xf numFmtId="0" fontId="50" fillId="0" borderId="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7" fillId="0" borderId="8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9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6" xfId="0" applyFont="1" applyBorder="1" applyAlignment="1">
      <alignment vertical="center" shrinkToFit="1"/>
    </xf>
    <xf numFmtId="0" fontId="27" fillId="0" borderId="11" xfId="0" applyFont="1" applyBorder="1" applyAlignment="1">
      <alignment vertical="center" shrinkToFit="1"/>
    </xf>
    <xf numFmtId="0" fontId="26" fillId="0" borderId="1" xfId="4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7" fillId="0" borderId="61" xfId="0" applyFont="1" applyBorder="1" applyAlignment="1">
      <alignment vertical="center" shrinkToFit="1"/>
    </xf>
    <xf numFmtId="0" fontId="27" fillId="0" borderId="26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63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26" fillId="0" borderId="17" xfId="4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7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7" xfId="0" applyFont="1" applyBorder="1" applyAlignment="1">
      <alignment vertical="center" shrinkToFit="1"/>
    </xf>
    <xf numFmtId="0" fontId="27" fillId="0" borderId="17" xfId="4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26" fillId="0" borderId="10" xfId="4" applyFont="1" applyBorder="1" applyAlignment="1">
      <alignment horizontal="center" vertical="center"/>
    </xf>
    <xf numFmtId="0" fontId="26" fillId="0" borderId="11" xfId="4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26" fillId="0" borderId="3" xfId="4" applyNumberFormat="1" applyFont="1" applyBorder="1" applyAlignment="1">
      <alignment vertical="center" shrinkToFit="1"/>
    </xf>
    <xf numFmtId="49" fontId="26" fillId="0" borderId="9" xfId="4" applyNumberFormat="1" applyFont="1" applyBorder="1" applyAlignment="1">
      <alignment vertical="center" shrinkToFit="1"/>
    </xf>
    <xf numFmtId="49" fontId="26" fillId="0" borderId="0" xfId="4" applyNumberFormat="1" applyFont="1" applyBorder="1" applyAlignment="1">
      <alignment vertical="center" shrinkToFit="1"/>
    </xf>
    <xf numFmtId="49" fontId="26" fillId="0" borderId="7" xfId="4" applyNumberFormat="1" applyFont="1" applyBorder="1" applyAlignment="1">
      <alignment vertical="center" shrinkToFit="1"/>
    </xf>
    <xf numFmtId="49" fontId="26" fillId="0" borderId="6" xfId="4" applyNumberFormat="1" applyFont="1" applyBorder="1" applyAlignment="1">
      <alignment vertical="center" shrinkToFit="1"/>
    </xf>
    <xf numFmtId="49" fontId="26" fillId="0" borderId="11" xfId="4" applyNumberFormat="1" applyFont="1" applyBorder="1" applyAlignment="1">
      <alignment vertical="center" shrinkToFit="1"/>
    </xf>
    <xf numFmtId="0" fontId="26" fillId="0" borderId="3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7" fillId="0" borderId="8" xfId="4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4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7" fillId="0" borderId="8" xfId="4" applyFont="1" applyBorder="1">
      <alignment vertical="center"/>
    </xf>
    <xf numFmtId="0" fontId="27" fillId="0" borderId="17" xfId="4" applyFont="1" applyBorder="1">
      <alignment vertical="center"/>
    </xf>
    <xf numFmtId="0" fontId="27" fillId="0" borderId="10" xfId="4" applyFont="1" applyBorder="1">
      <alignment vertical="center"/>
    </xf>
    <xf numFmtId="0" fontId="26" fillId="0" borderId="3" xfId="4" applyFont="1" applyBorder="1">
      <alignment vertical="center"/>
    </xf>
    <xf numFmtId="0" fontId="26" fillId="0" borderId="9" xfId="4" applyFont="1" applyBorder="1">
      <alignment vertical="center"/>
    </xf>
    <xf numFmtId="0" fontId="26" fillId="0" borderId="10" xfId="4" applyFont="1" applyBorder="1">
      <alignment vertical="center"/>
    </xf>
    <xf numFmtId="0" fontId="26" fillId="0" borderId="6" xfId="4" applyFont="1" applyBorder="1">
      <alignment vertical="center"/>
    </xf>
    <xf numFmtId="0" fontId="26" fillId="0" borderId="11" xfId="4" applyFont="1" applyBorder="1">
      <alignment vertical="center"/>
    </xf>
    <xf numFmtId="0" fontId="27" fillId="0" borderId="17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37" fillId="0" borderId="17" xfId="4" applyFont="1" applyBorder="1" applyAlignment="1">
      <alignment horizontal="left" vertical="center" shrinkToFit="1"/>
    </xf>
    <xf numFmtId="0" fontId="49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49" fillId="0" borderId="17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6" fillId="0" borderId="18" xfId="4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6" fillId="0" borderId="8" xfId="4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0" fillId="0" borderId="6" xfId="4" applyFont="1" applyBorder="1" applyAlignment="1">
      <alignment horizontal="left" vertical="center"/>
    </xf>
    <xf numFmtId="0" fontId="48" fillId="0" borderId="6" xfId="0" applyFont="1" applyBorder="1" applyAlignment="1">
      <alignment horizontal="left" vertical="center"/>
    </xf>
    <xf numFmtId="0" fontId="26" fillId="0" borderId="8" xfId="4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6" fillId="0" borderId="10" xfId="4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7" fillId="0" borderId="3" xfId="4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45" fillId="0" borderId="9" xfId="0" applyFont="1" applyBorder="1" applyAlignment="1">
      <alignment vertical="center"/>
    </xf>
    <xf numFmtId="0" fontId="27" fillId="0" borderId="6" xfId="4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0" fontId="27" fillId="0" borderId="10" xfId="4" applyFont="1" applyBorder="1" applyAlignment="1">
      <alignment horizontal="center" vertical="center"/>
    </xf>
    <xf numFmtId="0" fontId="33" fillId="0" borderId="0" xfId="4" applyFont="1" applyAlignment="1">
      <alignment horizontal="left" vertical="center"/>
    </xf>
    <xf numFmtId="49" fontId="26" fillId="13" borderId="0" xfId="4" applyNumberFormat="1" applyFont="1" applyFill="1" applyAlignment="1">
      <alignment horizontal="center" vertical="center" shrinkToFit="1"/>
    </xf>
    <xf numFmtId="49" fontId="26" fillId="13" borderId="7" xfId="4" applyNumberFormat="1" applyFont="1" applyFill="1" applyBorder="1" applyAlignment="1">
      <alignment horizontal="center" vertical="center" shrinkToFit="1"/>
    </xf>
    <xf numFmtId="49" fontId="26" fillId="13" borderId="3" xfId="4" applyNumberFormat="1" applyFont="1" applyFill="1" applyBorder="1" applyAlignment="1">
      <alignment horizontal="center" vertical="center" shrinkToFit="1"/>
    </xf>
    <xf numFmtId="49" fontId="26" fillId="13" borderId="3" xfId="4" applyNumberFormat="1" applyFont="1" applyFill="1" applyBorder="1" applyAlignment="1">
      <alignment vertical="center" shrinkToFit="1"/>
    </xf>
    <xf numFmtId="49" fontId="26" fillId="13" borderId="9" xfId="4" applyNumberFormat="1" applyFont="1" applyFill="1" applyBorder="1" applyAlignment="1">
      <alignment vertical="center" shrinkToFit="1"/>
    </xf>
    <xf numFmtId="49" fontId="26" fillId="13" borderId="10" xfId="4" applyNumberFormat="1" applyFont="1" applyFill="1" applyBorder="1" applyAlignment="1">
      <alignment horizontal="center" vertical="center" shrinkToFit="1"/>
    </xf>
    <xf numFmtId="49" fontId="26" fillId="13" borderId="6" xfId="4" applyNumberFormat="1" applyFont="1" applyFill="1" applyBorder="1" applyAlignment="1">
      <alignment vertical="center" shrinkToFit="1"/>
    </xf>
    <xf numFmtId="49" fontId="26" fillId="13" borderId="11" xfId="4" applyNumberFormat="1" applyFont="1" applyFill="1" applyBorder="1" applyAlignment="1">
      <alignment vertical="center" shrinkToFit="1"/>
    </xf>
    <xf numFmtId="49" fontId="26" fillId="13" borderId="17" xfId="4" applyNumberFormat="1" applyFont="1" applyFill="1" applyBorder="1" applyAlignment="1">
      <alignment horizontal="center" vertical="center" shrinkToFit="1"/>
    </xf>
    <xf numFmtId="49" fontId="26" fillId="13" borderId="0" xfId="4" applyNumberFormat="1" applyFont="1" applyFill="1" applyAlignment="1">
      <alignment horizontal="left" vertical="top" shrinkToFit="1"/>
    </xf>
    <xf numFmtId="0" fontId="26" fillId="0" borderId="0" xfId="4" applyFont="1" applyAlignment="1">
      <alignment horizontal="left" vertical="top" shrinkToFit="1"/>
    </xf>
    <xf numFmtId="49" fontId="33" fillId="13" borderId="0" xfId="4" applyNumberFormat="1" applyFont="1" applyFill="1" applyAlignment="1">
      <alignment horizontal="left" vertical="center" shrinkToFit="1"/>
    </xf>
    <xf numFmtId="0" fontId="26" fillId="0" borderId="0" xfId="4" applyFont="1" applyAlignment="1">
      <alignment horizontal="left" vertical="center" shrinkToFit="1"/>
    </xf>
    <xf numFmtId="49" fontId="26" fillId="13" borderId="24" xfId="4" applyNumberFormat="1" applyFont="1" applyFill="1" applyBorder="1" applyAlignment="1">
      <alignment horizontal="center" vertical="center" shrinkToFit="1"/>
    </xf>
    <xf numFmtId="49" fontId="26" fillId="13" borderId="16" xfId="4" applyNumberFormat="1" applyFont="1" applyFill="1" applyBorder="1" applyAlignment="1">
      <alignment vertical="center" shrinkToFit="1"/>
    </xf>
    <xf numFmtId="49" fontId="26" fillId="13" borderId="24" xfId="4" applyNumberFormat="1" applyFont="1" applyFill="1" applyBorder="1" applyAlignment="1">
      <alignment vertical="center" shrinkToFit="1"/>
    </xf>
    <xf numFmtId="49" fontId="26" fillId="13" borderId="25" xfId="4" applyNumberFormat="1" applyFont="1" applyFill="1" applyBorder="1" applyAlignment="1">
      <alignment vertical="center" shrinkToFit="1"/>
    </xf>
    <xf numFmtId="0" fontId="26" fillId="0" borderId="16" xfId="4" applyFont="1" applyBorder="1" applyAlignment="1">
      <alignment horizontal="center" vertical="center" shrinkToFit="1"/>
    </xf>
    <xf numFmtId="49" fontId="26" fillId="13" borderId="16" xfId="4" applyNumberFormat="1" applyFont="1" applyFill="1" applyBorder="1" applyAlignment="1">
      <alignment horizontal="center" vertical="center" shrinkToFit="1"/>
    </xf>
    <xf numFmtId="0" fontId="26" fillId="0" borderId="25" xfId="4" applyFont="1" applyBorder="1" applyAlignment="1">
      <alignment horizontal="center" vertical="center" shrinkToFit="1"/>
    </xf>
    <xf numFmtId="49" fontId="26" fillId="13" borderId="25" xfId="4" applyNumberFormat="1" applyFont="1" applyFill="1" applyBorder="1" applyAlignment="1">
      <alignment horizontal="center" vertical="center" shrinkToFit="1"/>
    </xf>
    <xf numFmtId="49" fontId="26" fillId="13" borderId="6" xfId="4" applyNumberFormat="1" applyFont="1" applyFill="1" applyBorder="1" applyAlignment="1">
      <alignment horizontal="center" vertical="center" shrinkToFit="1"/>
    </xf>
    <xf numFmtId="49" fontId="26" fillId="13" borderId="11" xfId="4" applyNumberFormat="1" applyFont="1" applyFill="1" applyBorder="1" applyAlignment="1">
      <alignment horizontal="center" vertical="center" shrinkToFit="1"/>
    </xf>
    <xf numFmtId="49" fontId="33" fillId="13" borderId="6" xfId="4" applyNumberFormat="1" applyFont="1" applyFill="1" applyBorder="1" applyAlignment="1">
      <alignment horizontal="center" vertical="center" shrinkToFit="1"/>
    </xf>
    <xf numFmtId="0" fontId="33" fillId="13" borderId="0" xfId="4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4" applyFont="1" applyAlignment="1">
      <alignment horizontal="center" vertical="center"/>
    </xf>
    <xf numFmtId="49" fontId="33" fillId="13" borderId="0" xfId="4" applyNumberFormat="1" applyFont="1" applyFill="1" applyAlignment="1">
      <alignment horizontal="left" vertical="top" shrinkToFit="1"/>
    </xf>
    <xf numFmtId="49" fontId="26" fillId="13" borderId="0" xfId="4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73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26" fillId="0" borderId="86" xfId="0" applyFont="1" applyBorder="1" applyAlignment="1">
      <alignment vertical="center"/>
    </xf>
    <xf numFmtId="0" fontId="26" fillId="0" borderId="87" xfId="0" applyFont="1" applyBorder="1" applyAlignment="1">
      <alignment vertical="center"/>
    </xf>
    <xf numFmtId="0" fontId="26" fillId="0" borderId="88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26" fillId="0" borderId="84" xfId="0" applyFont="1" applyBorder="1" applyAlignment="1">
      <alignment vertical="center"/>
    </xf>
    <xf numFmtId="0" fontId="26" fillId="0" borderId="85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31" fillId="0" borderId="73" xfId="0" applyFont="1" applyBorder="1" applyAlignment="1">
      <alignment horizontal="center" vertical="center" shrinkToFit="1"/>
    </xf>
    <xf numFmtId="0" fontId="31" fillId="0" borderId="97" xfId="0" applyFont="1" applyBorder="1" applyAlignment="1">
      <alignment horizontal="center" vertical="center" shrinkToFit="1"/>
    </xf>
    <xf numFmtId="0" fontId="31" fillId="0" borderId="74" xfId="0" applyFont="1" applyBorder="1" applyAlignment="1">
      <alignment horizontal="center" vertical="center" shrinkToFit="1"/>
    </xf>
    <xf numFmtId="0" fontId="26" fillId="0" borderId="1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8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7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6" fillId="0" borderId="80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26" fillId="0" borderId="82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8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7" fillId="0" borderId="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6" fillId="0" borderId="99" xfId="0" applyFont="1" applyBorder="1" applyAlignment="1">
      <alignment vertical="center"/>
    </xf>
    <xf numFmtId="0" fontId="26" fillId="0" borderId="100" xfId="0" applyFont="1" applyBorder="1" applyAlignment="1">
      <alignment vertical="center"/>
    </xf>
    <xf numFmtId="0" fontId="26" fillId="0" borderId="101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89" xfId="0" applyFont="1" applyBorder="1" applyAlignment="1">
      <alignment vertical="center"/>
    </xf>
    <xf numFmtId="0" fontId="26" fillId="0" borderId="90" xfId="0" applyFont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26" fillId="0" borderId="92" xfId="0" applyFont="1" applyBorder="1" applyAlignment="1">
      <alignment vertical="center"/>
    </xf>
    <xf numFmtId="0" fontId="26" fillId="0" borderId="93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26" fillId="0" borderId="93" xfId="0" applyFont="1" applyBorder="1" applyAlignment="1">
      <alignment horizontal="center"/>
    </xf>
    <xf numFmtId="179" fontId="21" fillId="0" borderId="16" xfId="0" applyNumberFormat="1" applyFont="1" applyBorder="1" applyAlignment="1">
      <alignment horizontal="left" vertical="center" shrinkToFit="1"/>
    </xf>
    <xf numFmtId="179" fontId="21" fillId="0" borderId="25" xfId="0" applyNumberFormat="1" applyFont="1" applyBorder="1" applyAlignment="1">
      <alignment horizontal="left" vertical="center" shrinkToFit="1"/>
    </xf>
    <xf numFmtId="0" fontId="14" fillId="0" borderId="18" xfId="34" applyFont="1" applyBorder="1" applyAlignment="1">
      <alignment horizontal="center" vertical="center"/>
    </xf>
    <xf numFmtId="0" fontId="14" fillId="0" borderId="31" xfId="34" applyFont="1" applyBorder="1" applyAlignment="1">
      <alignment horizontal="center" vertical="center"/>
    </xf>
    <xf numFmtId="0" fontId="14" fillId="0" borderId="19" xfId="34" applyFont="1" applyBorder="1" applyAlignment="1">
      <alignment horizontal="center" vertical="center"/>
    </xf>
    <xf numFmtId="178" fontId="17" fillId="0" borderId="45" xfId="34" applyNumberFormat="1" applyFont="1" applyFill="1" applyBorder="1" applyAlignment="1">
      <alignment horizontal="left" vertical="center" indent="2"/>
    </xf>
    <xf numFmtId="178" fontId="17" fillId="0" borderId="46" xfId="34" applyNumberFormat="1" applyFont="1" applyFill="1" applyBorder="1" applyAlignment="1">
      <alignment horizontal="left" vertical="center" indent="2"/>
    </xf>
    <xf numFmtId="178" fontId="17" fillId="0" borderId="76" xfId="34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78" fontId="11" fillId="0" borderId="20" xfId="34" applyNumberFormat="1" applyFont="1" applyFill="1" applyBorder="1" applyAlignment="1">
      <alignment horizontal="left" vertical="center" indent="2"/>
    </xf>
    <xf numFmtId="178" fontId="11" fillId="0" borderId="22" xfId="34" applyNumberFormat="1" applyFont="1" applyFill="1" applyBorder="1" applyAlignment="1">
      <alignment horizontal="left" vertical="center" indent="2"/>
    </xf>
    <xf numFmtId="178" fontId="11" fillId="0" borderId="77" xfId="34" applyNumberFormat="1" applyFont="1" applyFill="1" applyBorder="1" applyAlignment="1">
      <alignment horizontal="left" vertical="center" indent="2"/>
    </xf>
    <xf numFmtId="178" fontId="11" fillId="0" borderId="23" xfId="34" applyNumberFormat="1" applyFont="1" applyFill="1" applyBorder="1" applyAlignment="1">
      <alignment horizontal="left" vertical="center" indent="2"/>
    </xf>
    <xf numFmtId="0" fontId="11" fillId="0" borderId="30" xfId="34" applyFont="1" applyBorder="1" applyAlignment="1">
      <alignment horizontal="center" vertical="center"/>
    </xf>
    <xf numFmtId="0" fontId="15" fillId="0" borderId="30" xfId="34" applyNumberFormat="1" applyFont="1" applyBorder="1" applyAlignment="1">
      <alignment horizontal="center" vertical="center"/>
    </xf>
    <xf numFmtId="178" fontId="11" fillId="0" borderId="30" xfId="34" applyNumberFormat="1" applyFont="1" applyBorder="1" applyAlignment="1">
      <alignment horizontal="center" vertical="center"/>
    </xf>
    <xf numFmtId="0" fontId="11" fillId="0" borderId="30" xfId="34" applyNumberFormat="1" applyFont="1" applyBorder="1" applyAlignment="1">
      <alignment horizontal="center" vertical="center"/>
    </xf>
    <xf numFmtId="177" fontId="16" fillId="0" borderId="24" xfId="34" applyNumberFormat="1" applyFont="1" applyBorder="1" applyAlignment="1">
      <alignment horizontal="right" vertical="center" shrinkToFit="1"/>
    </xf>
    <xf numFmtId="177" fontId="16" fillId="0" borderId="16" xfId="34" applyNumberFormat="1" applyFont="1" applyBorder="1" applyAlignment="1">
      <alignment horizontal="right" vertical="center" shrinkToFit="1"/>
    </xf>
    <xf numFmtId="0" fontId="11" fillId="0" borderId="32" xfId="34" applyFont="1" applyFill="1" applyBorder="1" applyAlignment="1">
      <alignment horizontal="center" vertical="center" shrinkToFit="1"/>
    </xf>
    <xf numFmtId="0" fontId="11" fillId="0" borderId="33" xfId="34" applyFont="1" applyFill="1" applyBorder="1" applyAlignment="1">
      <alignment horizontal="center" vertical="center" shrinkToFit="1"/>
    </xf>
    <xf numFmtId="0" fontId="11" fillId="0" borderId="34" xfId="34" applyFont="1" applyFill="1" applyBorder="1" applyAlignment="1">
      <alignment horizontal="center" vertical="center" shrinkToFit="1"/>
    </xf>
    <xf numFmtId="0" fontId="11" fillId="0" borderId="32" xfId="34" applyFont="1" applyBorder="1" applyAlignment="1">
      <alignment horizontal="center" vertical="center" shrinkToFit="1"/>
    </xf>
    <xf numFmtId="0" fontId="11" fillId="0" borderId="33" xfId="34" applyFont="1" applyBorder="1" applyAlignment="1">
      <alignment horizontal="center" vertical="center" shrinkToFit="1"/>
    </xf>
    <xf numFmtId="0" fontId="11" fillId="0" borderId="34" xfId="34" applyFont="1" applyBorder="1" applyAlignment="1">
      <alignment horizontal="center" vertical="center" shrinkToFit="1"/>
    </xf>
    <xf numFmtId="0" fontId="11" fillId="0" borderId="47" xfId="34" applyFont="1" applyBorder="1" applyAlignment="1">
      <alignment horizontal="center" vertical="center" shrinkToFit="1"/>
    </xf>
    <xf numFmtId="0" fontId="13" fillId="0" borderId="0" xfId="34" applyFont="1" applyAlignment="1">
      <alignment horizontal="center" vertical="center" wrapText="1"/>
    </xf>
    <xf numFmtId="0" fontId="13" fillId="0" borderId="0" xfId="34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34" applyFont="1" applyBorder="1" applyAlignment="1">
      <alignment vertical="center"/>
    </xf>
    <xf numFmtId="0" fontId="11" fillId="0" borderId="26" xfId="34" applyFont="1" applyBorder="1" applyAlignment="1">
      <alignment vertical="center"/>
    </xf>
    <xf numFmtId="0" fontId="11" fillId="0" borderId="2" xfId="34" applyFont="1" applyBorder="1" applyAlignment="1">
      <alignment vertical="center"/>
    </xf>
    <xf numFmtId="0" fontId="11" fillId="0" borderId="4" xfId="34" applyFont="1" applyBorder="1" applyAlignment="1">
      <alignment vertical="center"/>
    </xf>
    <xf numFmtId="0" fontId="11" fillId="0" borderId="28" xfId="34" applyFont="1" applyBorder="1" applyAlignment="1">
      <alignment vertical="center"/>
    </xf>
    <xf numFmtId="0" fontId="11" fillId="0" borderId="5" xfId="34" applyFont="1" applyBorder="1" applyAlignment="1">
      <alignment vertical="center"/>
    </xf>
    <xf numFmtId="0" fontId="11" fillId="0" borderId="26" xfId="34" applyNumberFormat="1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8" xfId="34" applyNumberFormat="1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8" fontId="11" fillId="0" borderId="69" xfId="34" applyNumberFormat="1" applyFont="1" applyFill="1" applyBorder="1" applyAlignment="1">
      <alignment horizontal="left" vertical="center" indent="2"/>
    </xf>
    <xf numFmtId="178" fontId="11" fillId="0" borderId="21" xfId="34" applyNumberFormat="1" applyFont="1" applyFill="1" applyBorder="1" applyAlignment="1">
      <alignment horizontal="left" vertical="center" indent="2"/>
    </xf>
    <xf numFmtId="178" fontId="11" fillId="0" borderId="75" xfId="34" applyNumberFormat="1" applyFont="1" applyFill="1" applyBorder="1" applyAlignment="1">
      <alignment horizontal="left" vertical="center" indent="2"/>
    </xf>
    <xf numFmtId="178" fontId="11" fillId="0" borderId="70" xfId="34" applyNumberFormat="1" applyFont="1" applyFill="1" applyBorder="1" applyAlignment="1">
      <alignment horizontal="left" vertical="center" indent="2"/>
    </xf>
    <xf numFmtId="178" fontId="11" fillId="0" borderId="45" xfId="34" applyNumberFormat="1" applyFont="1" applyFill="1" applyBorder="1" applyAlignment="1">
      <alignment horizontal="left" vertical="center" indent="2"/>
    </xf>
    <xf numFmtId="178" fontId="11" fillId="0" borderId="46" xfId="34" applyNumberFormat="1" applyFont="1" applyFill="1" applyBorder="1" applyAlignment="1">
      <alignment horizontal="left" vertical="center" indent="2"/>
    </xf>
    <xf numFmtId="178" fontId="11" fillId="0" borderId="19" xfId="34" applyNumberFormat="1" applyFont="1" applyFill="1" applyBorder="1" applyAlignment="1">
      <alignment horizontal="center" vertical="center"/>
    </xf>
    <xf numFmtId="0" fontId="17" fillId="0" borderId="7" xfId="34" applyFont="1" applyFill="1" applyBorder="1" applyAlignment="1">
      <alignment horizontal="center" vertical="center"/>
    </xf>
    <xf numFmtId="0" fontId="17" fillId="0" borderId="31" xfId="34" applyFont="1" applyFill="1" applyBorder="1" applyAlignment="1">
      <alignment horizontal="center" vertical="center"/>
    </xf>
    <xf numFmtId="0" fontId="11" fillId="0" borderId="62" xfId="34" applyFont="1" applyFill="1" applyBorder="1" applyAlignment="1">
      <alignment horizontal="center" vertical="center"/>
    </xf>
    <xf numFmtId="178" fontId="11" fillId="0" borderId="18" xfId="34" applyNumberFormat="1" applyFont="1" applyFill="1" applyBorder="1" applyAlignment="1">
      <alignment horizontal="center" vertical="center"/>
    </xf>
    <xf numFmtId="0" fontId="17" fillId="0" borderId="18" xfId="34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9" xfId="34" applyFont="1" applyFill="1" applyBorder="1" applyAlignment="1">
      <alignment horizontal="center" vertical="center"/>
    </xf>
    <xf numFmtId="0" fontId="11" fillId="0" borderId="18" xfId="34" applyFont="1" applyFill="1" applyBorder="1" applyAlignment="1">
      <alignment horizontal="center" vertical="center"/>
    </xf>
    <xf numFmtId="178" fontId="11" fillId="0" borderId="44" xfId="34" applyNumberFormat="1" applyFont="1" applyFill="1" applyBorder="1" applyAlignment="1">
      <alignment horizontal="center" vertical="center"/>
    </xf>
    <xf numFmtId="0" fontId="11" fillId="0" borderId="58" xfId="34" applyFont="1" applyFill="1" applyBorder="1" applyAlignment="1">
      <alignment horizontal="center" vertical="center"/>
    </xf>
    <xf numFmtId="0" fontId="11" fillId="0" borderId="44" xfId="34" applyFont="1" applyFill="1" applyBorder="1" applyAlignment="1">
      <alignment horizontal="center" vertical="center"/>
    </xf>
    <xf numFmtId="178" fontId="17" fillId="0" borderId="77" xfId="34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8" fontId="11" fillId="0" borderId="76" xfId="34" applyNumberFormat="1" applyFont="1" applyFill="1" applyBorder="1" applyAlignment="1">
      <alignment horizontal="left" vertical="center" indent="2"/>
    </xf>
    <xf numFmtId="178" fontId="11" fillId="0" borderId="58" xfId="34" applyNumberFormat="1" applyFont="1" applyFill="1" applyBorder="1" applyAlignment="1">
      <alignment horizontal="left" vertical="center" indent="2"/>
    </xf>
    <xf numFmtId="0" fontId="11" fillId="0" borderId="50" xfId="34" applyNumberFormat="1" applyFont="1" applyFill="1" applyBorder="1" applyAlignment="1">
      <alignment horizontal="center" vertical="center" shrinkToFit="1"/>
    </xf>
    <xf numFmtId="0" fontId="11" fillId="0" borderId="3" xfId="34" applyNumberFormat="1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35" xfId="34" applyNumberFormat="1" applyFont="1" applyFill="1" applyBorder="1" applyAlignment="1">
      <alignment horizontal="center" vertical="center" shrinkToFit="1"/>
    </xf>
    <xf numFmtId="0" fontId="11" fillId="0" borderId="6" xfId="34" applyNumberFormat="1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5" xfId="34" applyFont="1" applyFill="1" applyBorder="1" applyAlignment="1">
      <alignment horizontal="center" vertical="center" shrinkToFit="1"/>
    </xf>
    <xf numFmtId="0" fontId="11" fillId="0" borderId="39" xfId="34" applyFont="1" applyFill="1" applyBorder="1" applyAlignment="1">
      <alignment horizontal="center" vertical="center" shrinkToFit="1"/>
    </xf>
    <xf numFmtId="20" fontId="11" fillId="0" borderId="35" xfId="34" applyNumberFormat="1" applyFont="1" applyFill="1" applyBorder="1" applyAlignment="1">
      <alignment horizontal="center" vertical="center" shrinkToFit="1"/>
    </xf>
    <xf numFmtId="20" fontId="11" fillId="0" borderId="6" xfId="34" applyNumberFormat="1" applyFont="1" applyFill="1" applyBorder="1" applyAlignment="1">
      <alignment horizontal="center" vertical="center" shrinkToFit="1"/>
    </xf>
    <xf numFmtId="20" fontId="11" fillId="0" borderId="36" xfId="34" applyNumberFormat="1" applyFont="1" applyFill="1" applyBorder="1" applyAlignment="1">
      <alignment horizontal="center" vertical="center" shrinkToFit="1"/>
    </xf>
    <xf numFmtId="20" fontId="11" fillId="0" borderId="39" xfId="34" applyNumberFormat="1" applyFont="1" applyFill="1" applyBorder="1" applyAlignment="1">
      <alignment horizontal="center" vertical="center" shrinkToFit="1"/>
    </xf>
    <xf numFmtId="20" fontId="11" fillId="0" borderId="16" xfId="34" applyNumberFormat="1" applyFont="1" applyFill="1" applyBorder="1" applyAlignment="1">
      <alignment horizontal="center" vertical="center" shrinkToFit="1"/>
    </xf>
    <xf numFmtId="20" fontId="11" fillId="0" borderId="40" xfId="34" applyNumberFormat="1" applyFont="1" applyFill="1" applyBorder="1" applyAlignment="1">
      <alignment horizontal="center" vertical="center" shrinkToFit="1"/>
    </xf>
    <xf numFmtId="0" fontId="11" fillId="0" borderId="37" xfId="34" applyFont="1" applyBorder="1" applyAlignment="1">
      <alignment vertical="center"/>
    </xf>
    <xf numFmtId="0" fontId="11" fillId="0" borderId="38" xfId="34" applyFont="1" applyBorder="1" applyAlignment="1">
      <alignment vertical="center"/>
    </xf>
    <xf numFmtId="0" fontId="11" fillId="0" borderId="48" xfId="34" applyFont="1" applyBorder="1" applyAlignment="1">
      <alignment vertical="center"/>
    </xf>
    <xf numFmtId="0" fontId="11" fillId="0" borderId="39" xfId="34" applyFont="1" applyBorder="1" applyAlignment="1">
      <alignment vertical="center"/>
    </xf>
    <xf numFmtId="0" fontId="11" fillId="0" borderId="16" xfId="34" applyFont="1" applyBorder="1" applyAlignment="1">
      <alignment vertical="center"/>
    </xf>
    <xf numFmtId="0" fontId="11" fillId="0" borderId="40" xfId="34" applyFont="1" applyBorder="1" applyAlignment="1">
      <alignment vertical="center"/>
    </xf>
    <xf numFmtId="0" fontId="11" fillId="0" borderId="26" xfId="34" applyFont="1" applyFill="1" applyBorder="1" applyAlignment="1">
      <alignment horizontal="right" vertical="center" indent="1" shrinkToFit="1"/>
    </xf>
    <xf numFmtId="0" fontId="11" fillId="0" borderId="26" xfId="34" applyFont="1" applyBorder="1" applyAlignment="1">
      <alignment horizontal="right" vertical="center" indent="1" shrinkToFit="1"/>
    </xf>
    <xf numFmtId="0" fontId="11" fillId="0" borderId="49" xfId="34" applyFont="1" applyBorder="1" applyAlignment="1">
      <alignment horizontal="right" vertical="center" indent="1" shrinkToFit="1"/>
    </xf>
    <xf numFmtId="0" fontId="11" fillId="0" borderId="6" xfId="34" applyFont="1" applyBorder="1" applyAlignment="1">
      <alignment horizontal="right" vertical="center" indent="1" shrinkToFit="1"/>
    </xf>
    <xf numFmtId="0" fontId="11" fillId="0" borderId="11" xfId="34" applyFont="1" applyBorder="1" applyAlignment="1">
      <alignment horizontal="right" vertical="center" indent="1" shrinkToFit="1"/>
    </xf>
    <xf numFmtId="0" fontId="11" fillId="0" borderId="61" xfId="34" applyNumberFormat="1" applyFont="1" applyFill="1" applyBorder="1" applyAlignment="1">
      <alignment horizontal="center" vertical="center" shrinkToFit="1"/>
    </xf>
    <xf numFmtId="0" fontId="11" fillId="0" borderId="49" xfId="34" applyFont="1" applyBorder="1" applyAlignment="1">
      <alignment horizontal="center" vertical="center" shrinkToFit="1"/>
    </xf>
    <xf numFmtId="0" fontId="11" fillId="0" borderId="10" xfId="34" applyFont="1" applyBorder="1" applyAlignment="1">
      <alignment horizontal="center" vertical="center" shrinkToFit="1"/>
    </xf>
    <xf numFmtId="0" fontId="11" fillId="0" borderId="11" xfId="34" applyFont="1" applyBorder="1" applyAlignment="1">
      <alignment horizontal="center" vertical="center" shrinkToFit="1"/>
    </xf>
    <xf numFmtId="0" fontId="11" fillId="0" borderId="17" xfId="34" applyFont="1" applyFill="1" applyBorder="1" applyAlignment="1">
      <alignment horizontal="center" vertical="center" shrinkToFit="1"/>
    </xf>
    <xf numFmtId="0" fontId="11" fillId="0" borderId="7" xfId="34" applyFont="1" applyFill="1" applyBorder="1" applyAlignment="1">
      <alignment horizontal="center" vertical="center" shrinkToFit="1"/>
    </xf>
    <xf numFmtId="0" fontId="11" fillId="0" borderId="10" xfId="34" applyFont="1" applyFill="1" applyBorder="1" applyAlignment="1">
      <alignment horizontal="center" vertical="center" shrinkToFit="1"/>
    </xf>
    <xf numFmtId="0" fontId="11" fillId="0" borderId="11" xfId="34" applyFont="1" applyFill="1" applyBorder="1" applyAlignment="1">
      <alignment horizontal="center" vertical="center" shrinkToFit="1"/>
    </xf>
    <xf numFmtId="0" fontId="11" fillId="0" borderId="61" xfId="34" applyFont="1" applyFill="1" applyBorder="1" applyAlignment="1">
      <alignment horizontal="left" vertical="center" indent="1" shrinkToFit="1"/>
    </xf>
    <xf numFmtId="0" fontId="11" fillId="0" borderId="26" xfId="34" applyFont="1" applyBorder="1" applyAlignment="1">
      <alignment horizontal="left" vertical="center" indent="1" shrinkToFit="1"/>
    </xf>
    <xf numFmtId="0" fontId="11" fillId="0" borderId="2" xfId="34" applyFont="1" applyBorder="1" applyAlignment="1">
      <alignment horizontal="left" vertical="center" indent="1" shrinkToFit="1"/>
    </xf>
    <xf numFmtId="0" fontId="11" fillId="0" borderId="10" xfId="34" applyFont="1" applyBorder="1" applyAlignment="1">
      <alignment horizontal="left" vertical="center" indent="1" shrinkToFit="1"/>
    </xf>
    <xf numFmtId="0" fontId="11" fillId="0" borderId="6" xfId="34" applyFont="1" applyBorder="1" applyAlignment="1">
      <alignment horizontal="left" vertical="center" indent="1" shrinkToFit="1"/>
    </xf>
    <xf numFmtId="0" fontId="11" fillId="0" borderId="36" xfId="34" applyFont="1" applyBorder="1" applyAlignment="1">
      <alignment horizontal="left" vertical="center" indent="1" shrinkToFit="1"/>
    </xf>
    <xf numFmtId="0" fontId="11" fillId="0" borderId="1" xfId="34" applyNumberFormat="1" applyFont="1" applyFill="1" applyBorder="1" applyAlignment="1">
      <alignment horizontal="center" vertical="center" shrinkToFit="1"/>
    </xf>
    <xf numFmtId="0" fontId="11" fillId="0" borderId="50" xfId="34" applyFont="1" applyFill="1" applyBorder="1" applyAlignment="1">
      <alignment horizontal="right" vertical="center" indent="1" shrinkToFit="1"/>
    </xf>
    <xf numFmtId="0" fontId="11" fillId="0" borderId="3" xfId="34" applyFont="1" applyBorder="1" applyAlignment="1">
      <alignment horizontal="right" vertical="center" indent="1" shrinkToFit="1"/>
    </xf>
    <xf numFmtId="0" fontId="11" fillId="0" borderId="9" xfId="34" applyFont="1" applyBorder="1" applyAlignment="1">
      <alignment horizontal="right" vertical="center" indent="1" shrinkToFit="1"/>
    </xf>
    <xf numFmtId="0" fontId="11" fillId="0" borderId="35" xfId="34" applyFont="1" applyBorder="1" applyAlignment="1">
      <alignment horizontal="right" vertical="center" indent="1" shrinkToFit="1"/>
    </xf>
    <xf numFmtId="0" fontId="11" fillId="0" borderId="8" xfId="34" applyFont="1" applyFill="1" applyBorder="1" applyAlignment="1">
      <alignment horizontal="center" vertical="center" shrinkToFit="1"/>
    </xf>
    <xf numFmtId="0" fontId="11" fillId="0" borderId="9" xfId="34" applyFont="1" applyFill="1" applyBorder="1" applyAlignment="1">
      <alignment horizontal="center" vertical="center" shrinkToFit="1"/>
    </xf>
    <xf numFmtId="0" fontId="11" fillId="0" borderId="59" xfId="34" applyFont="1" applyFill="1" applyBorder="1" applyAlignment="1">
      <alignment horizontal="center" vertical="center" shrinkToFit="1"/>
    </xf>
    <xf numFmtId="0" fontId="11" fillId="0" borderId="3" xfId="34" applyFont="1" applyFill="1" applyBorder="1" applyAlignment="1">
      <alignment horizontal="right" vertical="center" indent="1" shrinkToFit="1"/>
    </xf>
    <xf numFmtId="0" fontId="11" fillId="0" borderId="8" xfId="34" applyFont="1" applyFill="1" applyBorder="1" applyAlignment="1">
      <alignment horizontal="left" vertical="center" indent="1" shrinkToFit="1"/>
    </xf>
    <xf numFmtId="0" fontId="11" fillId="0" borderId="3" xfId="34" applyFont="1" applyBorder="1" applyAlignment="1">
      <alignment horizontal="left" vertical="center" indent="1" shrinkToFit="1"/>
    </xf>
    <xf numFmtId="0" fontId="11" fillId="0" borderId="65" xfId="34" applyFont="1" applyBorder="1" applyAlignment="1">
      <alignment horizontal="left" vertical="center" indent="1" shrinkToFit="1"/>
    </xf>
    <xf numFmtId="0" fontId="11" fillId="0" borderId="32" xfId="34" applyNumberFormat="1" applyFont="1" applyFill="1" applyBorder="1" applyAlignment="1">
      <alignment horizontal="center" vertical="center" shrinkToFit="1"/>
    </xf>
    <xf numFmtId="0" fontId="11" fillId="0" borderId="33" xfId="34" applyNumberFormat="1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60" xfId="34" applyFont="1" applyFill="1" applyBorder="1" applyAlignment="1">
      <alignment horizontal="center" vertical="center" shrinkToFit="1"/>
    </xf>
    <xf numFmtId="0" fontId="11" fillId="0" borderId="17" xfId="34" applyFont="1" applyBorder="1" applyAlignment="1">
      <alignment horizontal="left" vertical="center" indent="1" shrinkToFit="1"/>
    </xf>
    <xf numFmtId="0" fontId="11" fillId="0" borderId="0" xfId="34" applyFont="1" applyBorder="1" applyAlignment="1">
      <alignment horizontal="left" vertical="center" indent="1" shrinkToFit="1"/>
    </xf>
    <xf numFmtId="0" fontId="11" fillId="0" borderId="29" xfId="34" applyFont="1" applyBorder="1" applyAlignment="1">
      <alignment horizontal="left" vertical="center" indent="1" shrinkToFit="1"/>
    </xf>
    <xf numFmtId="0" fontId="11" fillId="0" borderId="50" xfId="34" applyFont="1" applyBorder="1" applyAlignment="1">
      <alignment vertical="center"/>
    </xf>
    <xf numFmtId="0" fontId="11" fillId="0" borderId="3" xfId="34" applyFont="1" applyBorder="1" applyAlignment="1">
      <alignment vertical="center"/>
    </xf>
    <xf numFmtId="0" fontId="11" fillId="0" borderId="65" xfId="34" applyFont="1" applyBorder="1" applyAlignment="1">
      <alignment vertical="center"/>
    </xf>
    <xf numFmtId="0" fontId="11" fillId="0" borderId="27" xfId="34" applyNumberFormat="1" applyFont="1" applyFill="1" applyBorder="1" applyAlignment="1">
      <alignment horizontal="center" vertical="center" shrinkToFit="1"/>
    </xf>
    <xf numFmtId="0" fontId="11" fillId="0" borderId="0" xfId="34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0" xfId="34" applyFont="1" applyFill="1" applyBorder="1" applyAlignment="1">
      <alignment horizontal="center" vertical="center" shrinkToFit="1"/>
    </xf>
    <xf numFmtId="20" fontId="11" fillId="0" borderId="50" xfId="34" applyNumberFormat="1" applyFont="1" applyFill="1" applyBorder="1" applyAlignment="1">
      <alignment horizontal="center" vertical="center" shrinkToFit="1"/>
    </xf>
    <xf numFmtId="20" fontId="11" fillId="0" borderId="3" xfId="34" applyNumberFormat="1" applyFont="1" applyFill="1" applyBorder="1" applyAlignment="1">
      <alignment horizontal="center" vertical="center" shrinkToFit="1"/>
    </xf>
    <xf numFmtId="20" fontId="11" fillId="0" borderId="65" xfId="34" applyNumberFormat="1" applyFont="1" applyFill="1" applyBorder="1" applyAlignment="1">
      <alignment horizontal="center" vertical="center" shrinkToFit="1"/>
    </xf>
    <xf numFmtId="0" fontId="11" fillId="0" borderId="0" xfId="34" applyFont="1" applyBorder="1" applyAlignment="1">
      <alignment horizontal="right" vertical="center" indent="1" shrinkToFit="1"/>
    </xf>
    <xf numFmtId="0" fontId="11" fillId="0" borderId="7" xfId="34" applyFont="1" applyBorder="1" applyAlignment="1">
      <alignment horizontal="right" vertical="center" inden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5" xfId="34" applyFont="1" applyBorder="1" applyAlignment="1">
      <alignment vertical="center"/>
    </xf>
    <xf numFmtId="0" fontId="11" fillId="0" borderId="6" xfId="34" applyFont="1" applyBorder="1" applyAlignment="1">
      <alignment vertical="center"/>
    </xf>
    <xf numFmtId="0" fontId="11" fillId="0" borderId="36" xfId="34" applyFont="1" applyBorder="1" applyAlignment="1">
      <alignment vertical="center"/>
    </xf>
    <xf numFmtId="0" fontId="11" fillId="0" borderId="41" xfId="34" applyFont="1" applyBorder="1" applyAlignment="1">
      <alignment vertical="center"/>
    </xf>
    <xf numFmtId="0" fontId="11" fillId="0" borderId="42" xfId="34" applyFont="1" applyBorder="1" applyAlignment="1">
      <alignment vertical="center"/>
    </xf>
    <xf numFmtId="0" fontId="11" fillId="0" borderId="43" xfId="34" applyFont="1" applyBorder="1" applyAlignment="1">
      <alignment vertical="center"/>
    </xf>
    <xf numFmtId="0" fontId="11" fillId="0" borderId="4" xfId="34" applyNumberFormat="1" applyFont="1" applyFill="1" applyBorder="1" applyAlignment="1">
      <alignment horizontal="center" vertical="center" shrinkToFit="1"/>
    </xf>
    <xf numFmtId="0" fontId="11" fillId="0" borderId="41" xfId="34" applyFont="1" applyFill="1" applyBorder="1" applyAlignment="1">
      <alignment horizontal="center" vertical="center" shrinkToFit="1"/>
    </xf>
    <xf numFmtId="20" fontId="11" fillId="0" borderId="41" xfId="34" applyNumberFormat="1" applyFont="1" applyFill="1" applyBorder="1" applyAlignment="1">
      <alignment horizontal="center" vertical="center" shrinkToFit="1"/>
    </xf>
    <xf numFmtId="20" fontId="11" fillId="0" borderId="42" xfId="34" applyNumberFormat="1" applyFont="1" applyFill="1" applyBorder="1" applyAlignment="1">
      <alignment horizontal="center" vertical="center" shrinkToFit="1"/>
    </xf>
    <xf numFmtId="20" fontId="11" fillId="0" borderId="43" xfId="34" applyNumberFormat="1" applyFont="1" applyFill="1" applyBorder="1" applyAlignment="1">
      <alignment horizontal="center" vertical="center" shrinkToFit="1"/>
    </xf>
    <xf numFmtId="0" fontId="11" fillId="0" borderId="0" xfId="34" applyFont="1" applyFill="1" applyBorder="1" applyAlignment="1">
      <alignment horizontal="right" vertical="center" indent="1" shrinkToFit="1"/>
    </xf>
    <xf numFmtId="0" fontId="11" fillId="0" borderId="28" xfId="34" applyFont="1" applyBorder="1" applyAlignment="1">
      <alignment horizontal="right" vertical="center" indent="1" shrinkToFit="1"/>
    </xf>
    <xf numFmtId="0" fontId="11" fillId="0" borderId="51" xfId="34" applyFont="1" applyBorder="1" applyAlignment="1">
      <alignment horizontal="right" vertical="center" indent="1" shrinkToFit="1"/>
    </xf>
    <xf numFmtId="0" fontId="11" fillId="0" borderId="63" xfId="34" applyFont="1" applyFill="1" applyBorder="1" applyAlignment="1">
      <alignment horizontal="center" vertical="center" shrinkToFit="1"/>
    </xf>
    <xf numFmtId="0" fontId="11" fillId="0" borderId="51" xfId="34" applyFont="1" applyFill="1" applyBorder="1" applyAlignment="1">
      <alignment horizontal="center" vertical="center" shrinkToFit="1"/>
    </xf>
    <xf numFmtId="0" fontId="11" fillId="0" borderId="17" xfId="34" applyFont="1" applyFill="1" applyBorder="1" applyAlignment="1">
      <alignment horizontal="left" vertical="center" indent="1" shrinkToFit="1"/>
    </xf>
    <xf numFmtId="0" fontId="11" fillId="0" borderId="63" xfId="34" applyFont="1" applyBorder="1" applyAlignment="1">
      <alignment horizontal="left" vertical="center" indent="1" shrinkToFit="1"/>
    </xf>
    <xf numFmtId="0" fontId="11" fillId="0" borderId="28" xfId="34" applyFont="1" applyBorder="1" applyAlignment="1">
      <alignment horizontal="left" vertical="center" indent="1" shrinkToFit="1"/>
    </xf>
    <xf numFmtId="0" fontId="11" fillId="0" borderId="5" xfId="34" applyFont="1" applyBorder="1" applyAlignment="1">
      <alignment horizontal="left" vertical="center" indent="1" shrinkToFit="1"/>
    </xf>
    <xf numFmtId="0" fontId="11" fillId="0" borderId="1" xfId="34" applyFont="1" applyFill="1" applyBorder="1" applyAlignment="1">
      <alignment horizontal="center" vertical="center" shrinkToFit="1"/>
    </xf>
    <xf numFmtId="0" fontId="11" fillId="0" borderId="4" xfId="34" applyFont="1" applyFill="1" applyBorder="1" applyAlignment="1">
      <alignment horizontal="center" vertical="center" shrinkToFit="1"/>
    </xf>
    <xf numFmtId="20" fontId="11" fillId="0" borderId="1" xfId="34" applyNumberFormat="1" applyFont="1" applyFill="1" applyBorder="1" applyAlignment="1">
      <alignment horizontal="center" vertical="center" shrinkToFit="1"/>
    </xf>
    <xf numFmtId="20" fontId="11" fillId="0" borderId="26" xfId="34" applyNumberFormat="1" applyFont="1" applyFill="1" applyBorder="1" applyAlignment="1">
      <alignment horizontal="center" vertical="center" shrinkToFit="1"/>
    </xf>
    <xf numFmtId="20" fontId="11" fillId="0" borderId="2" xfId="34" applyNumberFormat="1" applyFont="1" applyFill="1" applyBorder="1" applyAlignment="1">
      <alignment horizontal="center" vertical="center" shrinkToFit="1"/>
    </xf>
    <xf numFmtId="20" fontId="11" fillId="0" borderId="4" xfId="34" applyNumberFormat="1" applyFont="1" applyFill="1" applyBorder="1" applyAlignment="1">
      <alignment horizontal="center" vertical="center" shrinkToFit="1"/>
    </xf>
    <xf numFmtId="20" fontId="11" fillId="0" borderId="28" xfId="34" applyNumberFormat="1" applyFont="1" applyFill="1" applyBorder="1" applyAlignment="1">
      <alignment horizontal="center" vertical="center" shrinkToFit="1"/>
    </xf>
    <xf numFmtId="20" fontId="11" fillId="0" borderId="5" xfId="34" applyNumberFormat="1" applyFont="1" applyFill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1" fillId="0" borderId="61" xfId="34" applyFont="1" applyBorder="1" applyAlignment="1">
      <alignment horizontal="right" vertical="center" indent="1" shrinkToFit="1"/>
    </xf>
    <xf numFmtId="0" fontId="12" fillId="0" borderId="26" xfId="0" applyFont="1" applyBorder="1" applyAlignment="1">
      <alignment horizontal="right" vertical="center" indent="1" shrinkToFit="1"/>
    </xf>
    <xf numFmtId="0" fontId="12" fillId="0" borderId="49" xfId="0" applyFont="1" applyBorder="1" applyAlignment="1">
      <alignment horizontal="right" vertical="center" indent="1" shrinkToFit="1"/>
    </xf>
    <xf numFmtId="0" fontId="12" fillId="0" borderId="63" xfId="0" applyFont="1" applyBorder="1" applyAlignment="1">
      <alignment horizontal="right" vertical="center" indent="1" shrinkToFit="1"/>
    </xf>
    <xf numFmtId="0" fontId="12" fillId="0" borderId="28" xfId="0" applyFont="1" applyBorder="1" applyAlignment="1">
      <alignment horizontal="right" vertical="center" indent="1" shrinkToFit="1"/>
    </xf>
    <xf numFmtId="0" fontId="12" fillId="0" borderId="51" xfId="0" applyFont="1" applyBorder="1" applyAlignment="1">
      <alignment horizontal="right" vertical="center" indent="1" shrinkToFit="1"/>
    </xf>
    <xf numFmtId="0" fontId="11" fillId="0" borderId="67" xfId="34" applyFont="1" applyFill="1" applyBorder="1" applyAlignment="1">
      <alignment horizontal="center" vertical="center" shrinkToFit="1"/>
    </xf>
    <xf numFmtId="0" fontId="11" fillId="0" borderId="68" xfId="34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left" vertical="center" indent="1" shrinkToFit="1"/>
    </xf>
    <xf numFmtId="0" fontId="12" fillId="0" borderId="49" xfId="0" applyFont="1" applyBorder="1" applyAlignment="1">
      <alignment horizontal="left" vertical="center" indent="1" shrinkToFit="1"/>
    </xf>
    <xf numFmtId="0" fontId="12" fillId="0" borderId="63" xfId="0" applyFon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indent="1" shrinkToFit="1"/>
    </xf>
    <xf numFmtId="0" fontId="12" fillId="0" borderId="51" xfId="0" applyFont="1" applyBorder="1" applyAlignment="1">
      <alignment horizontal="left" vertical="center" indent="1" shrinkToFit="1"/>
    </xf>
    <xf numFmtId="0" fontId="11" fillId="0" borderId="61" xfId="34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178" fontId="11" fillId="0" borderId="8" xfId="0" applyNumberFormat="1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73" xfId="0" applyFont="1" applyBorder="1" applyAlignment="1">
      <alignment vertical="center" shrinkToFit="1"/>
    </xf>
    <xf numFmtId="0" fontId="11" fillId="0" borderId="74" xfId="0" applyFont="1" applyBorder="1" applyAlignment="1">
      <alignment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1" fillId="0" borderId="30" xfId="34" applyFont="1" applyBorder="1" applyAlignment="1">
      <alignment horizontal="center" vertical="center" shrinkToFit="1"/>
    </xf>
    <xf numFmtId="0" fontId="11" fillId="0" borderId="30" xfId="34" applyFont="1" applyBorder="1" applyAlignment="1">
      <alignment horizontal="left" vertical="center" shrinkToFit="1"/>
    </xf>
    <xf numFmtId="0" fontId="15" fillId="0" borderId="30" xfId="34" applyFont="1" applyBorder="1" applyAlignment="1">
      <alignment horizontal="center" vertical="center" shrinkToFit="1"/>
    </xf>
    <xf numFmtId="0" fontId="11" fillId="0" borderId="27" xfId="34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1" fillId="0" borderId="17" xfId="34" applyFont="1" applyBorder="1" applyAlignment="1">
      <alignment horizontal="right" vertical="center" indent="1" shrinkToFit="1"/>
    </xf>
    <xf numFmtId="0" fontId="12" fillId="0" borderId="0" xfId="0" applyFont="1" applyBorder="1" applyAlignment="1">
      <alignment horizontal="right" vertical="center" indent="1" shrinkToFit="1"/>
    </xf>
    <xf numFmtId="0" fontId="12" fillId="0" borderId="7" xfId="0" applyFont="1" applyBorder="1" applyAlignment="1">
      <alignment horizontal="right" vertical="center" indent="1" shrinkToFit="1"/>
    </xf>
    <xf numFmtId="0" fontId="12" fillId="0" borderId="0" xfId="0" applyFont="1" applyBorder="1" applyAlignment="1">
      <alignment horizontal="left" vertical="center" indent="1" shrinkToFit="1"/>
    </xf>
    <xf numFmtId="0" fontId="12" fillId="0" borderId="7" xfId="0" applyFont="1" applyBorder="1" applyAlignment="1">
      <alignment horizontal="left" vertical="center" indent="1" shrinkToFit="1"/>
    </xf>
    <xf numFmtId="0" fontId="12" fillId="0" borderId="29" xfId="0" applyFont="1" applyBorder="1" applyAlignment="1">
      <alignment horizontal="center" vertical="center" shrinkToFit="1"/>
    </xf>
    <xf numFmtId="178" fontId="17" fillId="0" borderId="20" xfId="34" applyNumberFormat="1" applyFont="1" applyFill="1" applyBorder="1" applyAlignment="1">
      <alignment horizontal="left" vertical="center" indent="2"/>
    </xf>
    <xf numFmtId="178" fontId="17" fillId="0" borderId="22" xfId="34" applyNumberFormat="1" applyFont="1" applyFill="1" applyBorder="1" applyAlignment="1">
      <alignment horizontal="left" vertical="center" indent="2"/>
    </xf>
    <xf numFmtId="178" fontId="11" fillId="0" borderId="44" xfId="34" applyNumberFormat="1" applyFont="1" applyFill="1" applyBorder="1" applyAlignment="1">
      <alignment horizontal="left" vertical="center" indent="2"/>
    </xf>
    <xf numFmtId="178" fontId="11" fillId="0" borderId="78" xfId="34" applyNumberFormat="1" applyFont="1" applyFill="1" applyBorder="1" applyAlignment="1">
      <alignment horizontal="left" vertical="center" indent="2"/>
    </xf>
    <xf numFmtId="178" fontId="17" fillId="0" borderId="19" xfId="34" applyNumberFormat="1" applyFont="1" applyFill="1" applyBorder="1" applyAlignment="1">
      <alignment horizontal="center" vertical="center"/>
    </xf>
    <xf numFmtId="0" fontId="11" fillId="0" borderId="11" xfId="34" applyFont="1" applyFill="1" applyBorder="1" applyAlignment="1">
      <alignment horizontal="center" vertical="center"/>
    </xf>
    <xf numFmtId="0" fontId="11" fillId="0" borderId="19" xfId="34" applyFont="1" applyFill="1" applyBorder="1" applyAlignment="1">
      <alignment horizontal="center" vertical="center"/>
    </xf>
    <xf numFmtId="20" fontId="11" fillId="0" borderId="27" xfId="34" applyNumberFormat="1" applyFont="1" applyFill="1" applyBorder="1" applyAlignment="1">
      <alignment horizontal="center" vertical="center" shrinkToFit="1"/>
    </xf>
    <xf numFmtId="20" fontId="11" fillId="0" borderId="0" xfId="34" applyNumberFormat="1" applyFont="1" applyFill="1" applyBorder="1" applyAlignment="1">
      <alignment horizontal="center" vertical="center" shrinkToFit="1"/>
    </xf>
    <xf numFmtId="20" fontId="11" fillId="0" borderId="29" xfId="34" applyNumberFormat="1" applyFont="1" applyFill="1" applyBorder="1" applyAlignment="1">
      <alignment horizontal="center" vertical="center" shrinkToFit="1"/>
    </xf>
    <xf numFmtId="0" fontId="11" fillId="0" borderId="27" xfId="34" applyFont="1" applyBorder="1" applyAlignment="1">
      <alignment vertical="center"/>
    </xf>
    <xf numFmtId="0" fontId="11" fillId="0" borderId="0" xfId="34" applyFont="1" applyBorder="1" applyAlignment="1">
      <alignment vertical="center"/>
    </xf>
    <xf numFmtId="0" fontId="11" fillId="0" borderId="29" xfId="34" applyFont="1" applyBorder="1" applyAlignment="1">
      <alignment vertical="center"/>
    </xf>
    <xf numFmtId="0" fontId="11" fillId="0" borderId="31" xfId="34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" xfId="34" applyFont="1" applyBorder="1" applyAlignment="1">
      <alignment horizontal="center" vertical="center"/>
    </xf>
    <xf numFmtId="0" fontId="11" fillId="0" borderId="26" xfId="34" applyFont="1" applyBorder="1" applyAlignment="1">
      <alignment horizontal="center" vertical="center"/>
    </xf>
    <xf numFmtId="0" fontId="11" fillId="0" borderId="2" xfId="34" applyFont="1" applyBorder="1" applyAlignment="1">
      <alignment horizontal="center" vertical="center"/>
    </xf>
    <xf numFmtId="0" fontId="11" fillId="0" borderId="35" xfId="34" applyFont="1" applyBorder="1" applyAlignment="1">
      <alignment horizontal="center" vertical="center"/>
    </xf>
    <xf numFmtId="0" fontId="11" fillId="0" borderId="6" xfId="34" applyFont="1" applyBorder="1" applyAlignment="1">
      <alignment horizontal="center" vertical="center"/>
    </xf>
    <xf numFmtId="0" fontId="11" fillId="0" borderId="36" xfId="34" applyFont="1" applyBorder="1" applyAlignment="1">
      <alignment horizontal="center" vertical="center"/>
    </xf>
    <xf numFmtId="0" fontId="11" fillId="0" borderId="50" xfId="34" applyFont="1" applyBorder="1" applyAlignment="1">
      <alignment horizontal="center" vertical="center"/>
    </xf>
    <xf numFmtId="0" fontId="11" fillId="0" borderId="3" xfId="34" applyFont="1" applyBorder="1" applyAlignment="1">
      <alignment horizontal="center" vertical="center"/>
    </xf>
    <xf numFmtId="0" fontId="11" fillId="0" borderId="65" xfId="34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6" fillId="0" borderId="1" xfId="4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4" applyFont="1" applyBorder="1" applyAlignment="1">
      <alignment vertical="center" shrinkToFit="1"/>
    </xf>
  </cellXfs>
  <cellStyles count="35">
    <cellStyle name="20% - アクセント 1 2" xfId="10" xr:uid="{00000000-0005-0000-0000-000000000000}"/>
    <cellStyle name="20% - アクセント 2 2" xfId="11" xr:uid="{00000000-0005-0000-0000-000001000000}"/>
    <cellStyle name="20% - アクセント 3 2" xfId="9" xr:uid="{00000000-0005-0000-0000-000002000000}"/>
    <cellStyle name="20% - アクセント 4 2" xfId="12" xr:uid="{00000000-0005-0000-0000-000003000000}"/>
    <cellStyle name="20% - アクセント 5 2" xfId="3" xr:uid="{00000000-0005-0000-0000-000004000000}"/>
    <cellStyle name="20% - アクセント 6 2" xfId="13" xr:uid="{00000000-0005-0000-0000-000005000000}"/>
    <cellStyle name="40% - アクセント 1 2" xfId="6" xr:uid="{00000000-0005-0000-0000-000006000000}"/>
    <cellStyle name="40% - アクセント 2 2" xfId="14" xr:uid="{00000000-0005-0000-0000-000007000000}"/>
    <cellStyle name="40% - アクセント 3 2" xfId="8" xr:uid="{00000000-0005-0000-0000-000008000000}"/>
    <cellStyle name="40% - アクセント 4 2" xfId="1" xr:uid="{00000000-0005-0000-0000-000009000000}"/>
    <cellStyle name="40% - アクセント 5 2" xfId="15" xr:uid="{00000000-0005-0000-0000-00000A000000}"/>
    <cellStyle name="40% - アクセント 6 2" xfId="7" xr:uid="{00000000-0005-0000-0000-00000B000000}"/>
    <cellStyle name="Excel Built-in Normal" xfId="5" xr:uid="{00000000-0005-0000-0000-00000C000000}"/>
    <cellStyle name="ハイパーリンク 2" xfId="16" xr:uid="{00000000-0005-0000-0000-00000D000000}"/>
    <cellStyle name="ハイパーリンク 3" xfId="17" xr:uid="{00000000-0005-0000-0000-00000E000000}"/>
    <cellStyle name="ハイパーリンク 4" xfId="18" xr:uid="{00000000-0005-0000-0000-00000F000000}"/>
    <cellStyle name="メモ 2" xfId="19" xr:uid="{00000000-0005-0000-0000-000010000000}"/>
    <cellStyle name="通貨 2" xfId="20" xr:uid="{00000000-0005-0000-0000-000011000000}"/>
    <cellStyle name="通貨 2 2" xfId="21" xr:uid="{00000000-0005-0000-0000-000012000000}"/>
    <cellStyle name="標準" xfId="0" builtinId="0"/>
    <cellStyle name="標準 10" xfId="4" xr:uid="{00000000-0005-0000-0000-000014000000}"/>
    <cellStyle name="標準 2" xfId="22" xr:uid="{00000000-0005-0000-0000-000015000000}"/>
    <cellStyle name="標準 2 2" xfId="23" xr:uid="{00000000-0005-0000-0000-000016000000}"/>
    <cellStyle name="標準 2 2 2" xfId="24" xr:uid="{00000000-0005-0000-0000-000017000000}"/>
    <cellStyle name="標準 2_2015-U12後期（会場変更）" xfId="25" xr:uid="{00000000-0005-0000-0000-000018000000}"/>
    <cellStyle name="標準 3" xfId="26" xr:uid="{00000000-0005-0000-0000-000019000000}"/>
    <cellStyle name="標準 4" xfId="27" xr:uid="{00000000-0005-0000-0000-00001A000000}"/>
    <cellStyle name="標準 4 2" xfId="28" xr:uid="{00000000-0005-0000-0000-00001B000000}"/>
    <cellStyle name="標準 5" xfId="29" xr:uid="{00000000-0005-0000-0000-00001C000000}"/>
    <cellStyle name="標準 5 2" xfId="30" xr:uid="{00000000-0005-0000-0000-00001D000000}"/>
    <cellStyle name="標準 6" xfId="31" xr:uid="{00000000-0005-0000-0000-00001E000000}"/>
    <cellStyle name="標準 7" xfId="2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</cellStyles>
  <dxfs count="5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7C51-2B9A-4FE9-BF37-263F2FC25114}">
  <sheetPr>
    <tabColor rgb="FF92D050"/>
  </sheetPr>
  <dimension ref="A1:BL111"/>
  <sheetViews>
    <sheetView tabSelected="1" zoomScaleNormal="100" zoomScaleSheetLayoutView="100" workbookViewId="0">
      <selection activeCell="P46" sqref="P46:AA47"/>
    </sheetView>
  </sheetViews>
  <sheetFormatPr defaultColWidth="2.75" defaultRowHeight="18.75" x14ac:dyDescent="0.4"/>
  <cols>
    <col min="1" max="3" width="3.125" style="51" customWidth="1"/>
    <col min="4" max="14" width="2.75" style="51" customWidth="1"/>
    <col min="15" max="15" width="3.125" style="51" customWidth="1"/>
    <col min="16" max="17" width="2.75" style="51" customWidth="1"/>
    <col min="18" max="18" width="3.125" style="51" customWidth="1"/>
    <col min="19" max="31" width="2.75" style="51" customWidth="1"/>
    <col min="32" max="32" width="4.375" style="51" customWidth="1"/>
    <col min="33" max="34" width="2.625" style="51" customWidth="1"/>
    <col min="35" max="16384" width="2.75" style="51"/>
  </cols>
  <sheetData>
    <row r="1" spans="1:34" ht="13.5" customHeight="1" x14ac:dyDescent="0.4"/>
    <row r="2" spans="1:34" ht="18.75" customHeight="1" x14ac:dyDescent="0.4">
      <c r="A2" s="319" t="s">
        <v>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253"/>
      <c r="AG2" s="253"/>
      <c r="AH2" s="253"/>
    </row>
    <row r="3" spans="1:34" ht="18.75" customHeight="1" x14ac:dyDescent="0.4">
      <c r="A3" s="317" t="s">
        <v>167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254"/>
      <c r="AG3" s="254"/>
      <c r="AH3" s="254"/>
    </row>
    <row r="4" spans="1:34" ht="13.5" customHeight="1" x14ac:dyDescent="0.4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470" t="s">
        <v>168</v>
      </c>
      <c r="Y4" s="471"/>
      <c r="Z4" s="471"/>
      <c r="AA4" s="471"/>
      <c r="AB4" s="471"/>
      <c r="AC4" s="471"/>
      <c r="AD4" s="471"/>
      <c r="AE4" s="52"/>
      <c r="AF4" s="52"/>
    </row>
    <row r="5" spans="1:34" x14ac:dyDescent="0.4">
      <c r="A5" s="96" t="s">
        <v>91</v>
      </c>
      <c r="B5" s="320" t="s">
        <v>110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  <c r="O5" s="101" t="s">
        <v>90</v>
      </c>
      <c r="P5" s="235" t="s">
        <v>111</v>
      </c>
      <c r="Q5" s="323" t="s">
        <v>112</v>
      </c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2"/>
      <c r="AE5" s="188"/>
      <c r="AF5" s="102"/>
    </row>
    <row r="6" spans="1:34" ht="10.5" customHeight="1" x14ac:dyDescent="0.4">
      <c r="B6" s="60"/>
    </row>
    <row r="7" spans="1:34" ht="10.5" customHeight="1" x14ac:dyDescent="0.4">
      <c r="A7" s="94"/>
      <c r="B7" s="339" t="s">
        <v>86</v>
      </c>
      <c r="C7" s="351" t="s">
        <v>135</v>
      </c>
      <c r="D7" s="352"/>
      <c r="E7" s="352"/>
      <c r="F7" s="352"/>
      <c r="G7" s="352"/>
      <c r="H7" s="103"/>
      <c r="I7" s="339" t="s">
        <v>87</v>
      </c>
      <c r="J7" s="358" t="s">
        <v>136</v>
      </c>
      <c r="K7" s="352"/>
      <c r="L7" s="352"/>
      <c r="M7" s="352"/>
      <c r="N7" s="359"/>
      <c r="P7" s="61"/>
      <c r="Q7" s="339" t="s">
        <v>88</v>
      </c>
      <c r="R7" s="345" t="s">
        <v>185</v>
      </c>
      <c r="S7" s="346"/>
      <c r="T7" s="346"/>
      <c r="U7" s="346"/>
      <c r="V7" s="347"/>
      <c r="W7" s="44"/>
      <c r="X7" s="339" t="s">
        <v>89</v>
      </c>
      <c r="Y7" s="354" t="s">
        <v>217</v>
      </c>
      <c r="Z7" s="354"/>
      <c r="AA7" s="354"/>
      <c r="AB7" s="354"/>
      <c r="AC7" s="354"/>
      <c r="AD7" s="355"/>
      <c r="AE7" s="252"/>
      <c r="AF7" s="54"/>
    </row>
    <row r="8" spans="1:34" ht="10.5" customHeight="1" x14ac:dyDescent="0.4">
      <c r="A8" s="94"/>
      <c r="B8" s="340"/>
      <c r="C8" s="353"/>
      <c r="D8" s="353"/>
      <c r="E8" s="353"/>
      <c r="F8" s="353"/>
      <c r="G8" s="353"/>
      <c r="H8" s="103"/>
      <c r="I8" s="340"/>
      <c r="J8" s="360"/>
      <c r="K8" s="353"/>
      <c r="L8" s="353"/>
      <c r="M8" s="353"/>
      <c r="N8" s="361"/>
      <c r="P8" s="61"/>
      <c r="Q8" s="340"/>
      <c r="R8" s="348"/>
      <c r="S8" s="349"/>
      <c r="T8" s="349"/>
      <c r="U8" s="349"/>
      <c r="V8" s="350"/>
      <c r="W8" s="44"/>
      <c r="X8" s="340"/>
      <c r="Y8" s="356"/>
      <c r="Z8" s="356"/>
      <c r="AA8" s="356"/>
      <c r="AB8" s="356"/>
      <c r="AC8" s="356"/>
      <c r="AD8" s="357"/>
      <c r="AE8" s="252"/>
      <c r="AF8" s="54"/>
    </row>
    <row r="9" spans="1:34" ht="9" customHeight="1" x14ac:dyDescent="0.4">
      <c r="A9" s="151"/>
      <c r="B9" s="154"/>
      <c r="C9" s="168"/>
      <c r="D9" s="168"/>
      <c r="E9" s="168"/>
      <c r="F9" s="168"/>
      <c r="G9" s="168"/>
      <c r="H9" s="153"/>
      <c r="I9" s="154"/>
      <c r="J9" s="134"/>
      <c r="K9" s="134"/>
      <c r="L9" s="134"/>
      <c r="M9" s="134"/>
      <c r="N9" s="143"/>
      <c r="P9" s="151"/>
      <c r="Q9" s="154"/>
      <c r="R9" s="138"/>
      <c r="S9" s="138"/>
      <c r="T9" s="138"/>
      <c r="U9" s="138"/>
      <c r="V9" s="138"/>
      <c r="W9" s="153"/>
      <c r="X9" s="154"/>
      <c r="Y9" s="69"/>
      <c r="Z9" s="69"/>
      <c r="AA9" s="69"/>
      <c r="AB9" s="69"/>
      <c r="AC9" s="69"/>
      <c r="AD9" s="69"/>
      <c r="AE9" s="69"/>
      <c r="AF9" s="54"/>
    </row>
    <row r="10" spans="1:34" s="54" customFormat="1" ht="20.45" customHeight="1" x14ac:dyDescent="0.4">
      <c r="A10" s="341" t="s">
        <v>160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51"/>
      <c r="P10" s="341" t="s">
        <v>160</v>
      </c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</row>
    <row r="11" spans="1:34" s="54" customFormat="1" ht="11.45" customHeight="1" x14ac:dyDescent="0.4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P11" s="144"/>
      <c r="Q11" s="145"/>
      <c r="R11" s="211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</row>
    <row r="12" spans="1:34" ht="10.5" customHeight="1" x14ac:dyDescent="0.4">
      <c r="C12" s="364" t="s">
        <v>122</v>
      </c>
      <c r="G12" s="325">
        <v>1</v>
      </c>
      <c r="H12" s="366" t="s">
        <v>149</v>
      </c>
      <c r="I12" s="367"/>
      <c r="J12" s="368"/>
      <c r="K12" s="368"/>
      <c r="L12" s="368"/>
      <c r="M12" s="368"/>
      <c r="N12" s="369"/>
      <c r="P12" s="141"/>
      <c r="R12" s="187"/>
      <c r="S12" s="283"/>
      <c r="V12" s="325">
        <v>1</v>
      </c>
      <c r="W12" s="326" t="s">
        <v>125</v>
      </c>
      <c r="X12" s="327"/>
      <c r="Y12" s="330" t="s">
        <v>177</v>
      </c>
      <c r="Z12" s="331"/>
      <c r="AA12" s="331"/>
      <c r="AB12" s="331"/>
      <c r="AC12" s="331"/>
      <c r="AD12" s="332"/>
      <c r="AE12" s="450" t="s">
        <v>209</v>
      </c>
      <c r="AF12" s="451"/>
    </row>
    <row r="13" spans="1:34" ht="10.5" customHeight="1" x14ac:dyDescent="0.4">
      <c r="C13" s="365"/>
      <c r="F13" s="93"/>
      <c r="G13" s="325"/>
      <c r="H13" s="370"/>
      <c r="I13" s="371"/>
      <c r="J13" s="372"/>
      <c r="K13" s="372"/>
      <c r="L13" s="372"/>
      <c r="M13" s="372"/>
      <c r="N13" s="373"/>
      <c r="P13" s="130"/>
      <c r="R13" s="211"/>
      <c r="S13" s="274"/>
      <c r="U13" s="93"/>
      <c r="V13" s="325"/>
      <c r="W13" s="328"/>
      <c r="X13" s="329"/>
      <c r="Y13" s="333"/>
      <c r="Z13" s="334"/>
      <c r="AA13" s="334"/>
      <c r="AB13" s="334"/>
      <c r="AC13" s="334"/>
      <c r="AD13" s="335"/>
      <c r="AE13" s="452"/>
      <c r="AF13" s="451"/>
    </row>
    <row r="14" spans="1:34" ht="10.5" customHeight="1" x14ac:dyDescent="0.4">
      <c r="A14" s="60"/>
      <c r="B14" s="60"/>
      <c r="C14" s="362" t="s">
        <v>123</v>
      </c>
      <c r="E14" s="344" t="s">
        <v>94</v>
      </c>
      <c r="F14" s="62"/>
      <c r="G14" s="325">
        <v>2</v>
      </c>
      <c r="H14" s="374" t="s">
        <v>150</v>
      </c>
      <c r="I14" s="375"/>
      <c r="J14" s="376"/>
      <c r="K14" s="376"/>
      <c r="L14" s="376"/>
      <c r="M14" s="376"/>
      <c r="N14" s="377"/>
      <c r="P14" s="130"/>
      <c r="Q14" s="60"/>
      <c r="R14" s="187"/>
      <c r="S14" s="382" t="s">
        <v>95</v>
      </c>
      <c r="T14" s="383"/>
      <c r="U14" s="62"/>
      <c r="V14" s="325">
        <v>2</v>
      </c>
      <c r="W14" s="326" t="s">
        <v>126</v>
      </c>
      <c r="X14" s="327"/>
      <c r="Y14" s="385" t="s">
        <v>178</v>
      </c>
      <c r="Z14" s="386"/>
      <c r="AA14" s="386"/>
      <c r="AB14" s="386"/>
      <c r="AC14" s="386"/>
      <c r="AD14" s="387"/>
      <c r="AE14" s="450" t="s">
        <v>208</v>
      </c>
      <c r="AF14" s="451"/>
    </row>
    <row r="15" spans="1:34" ht="10.5" customHeight="1" x14ac:dyDescent="0.4">
      <c r="A15" s="60"/>
      <c r="B15" s="60"/>
      <c r="C15" s="365"/>
      <c r="E15" s="336"/>
      <c r="F15" s="93"/>
      <c r="G15" s="325"/>
      <c r="H15" s="378"/>
      <c r="I15" s="379"/>
      <c r="J15" s="380"/>
      <c r="K15" s="380"/>
      <c r="L15" s="380"/>
      <c r="M15" s="380"/>
      <c r="N15" s="381"/>
      <c r="P15" s="130"/>
      <c r="Q15" s="60"/>
      <c r="R15" s="211"/>
      <c r="S15" s="384"/>
      <c r="T15" s="383"/>
      <c r="U15" s="93"/>
      <c r="V15" s="325"/>
      <c r="W15" s="328"/>
      <c r="X15" s="329"/>
      <c r="Y15" s="388"/>
      <c r="Z15" s="389"/>
      <c r="AA15" s="389"/>
      <c r="AB15" s="389"/>
      <c r="AC15" s="389"/>
      <c r="AD15" s="390"/>
      <c r="AE15" s="452"/>
      <c r="AF15" s="451"/>
    </row>
    <row r="16" spans="1:34" ht="10.5" customHeight="1" x14ac:dyDescent="0.4">
      <c r="A16" s="60"/>
      <c r="C16" s="362">
        <v>1</v>
      </c>
      <c r="D16" s="53"/>
      <c r="E16" s="59"/>
      <c r="F16" s="62"/>
      <c r="G16" s="325">
        <v>3</v>
      </c>
      <c r="H16" s="366" t="s">
        <v>151</v>
      </c>
      <c r="I16" s="367"/>
      <c r="J16" s="368"/>
      <c r="K16" s="368"/>
      <c r="L16" s="368"/>
      <c r="M16" s="368"/>
      <c r="N16" s="369"/>
      <c r="O16" s="270"/>
      <c r="P16" s="271"/>
      <c r="R16" s="187"/>
      <c r="S16" s="283"/>
      <c r="T16" s="59"/>
      <c r="U16" s="62"/>
      <c r="V16" s="325">
        <v>3</v>
      </c>
      <c r="W16" s="326" t="s">
        <v>134</v>
      </c>
      <c r="X16" s="327"/>
      <c r="Y16" s="330" t="s">
        <v>179</v>
      </c>
      <c r="Z16" s="331"/>
      <c r="AA16" s="331"/>
      <c r="AB16" s="331"/>
      <c r="AC16" s="331"/>
      <c r="AD16" s="332"/>
      <c r="AE16" s="456"/>
      <c r="AF16" s="457"/>
      <c r="AG16" s="458"/>
    </row>
    <row r="17" spans="1:34" ht="10.5" customHeight="1" x14ac:dyDescent="0.4">
      <c r="A17" s="104"/>
      <c r="B17" s="60"/>
      <c r="C17" s="363"/>
      <c r="D17" s="53"/>
      <c r="E17" s="55"/>
      <c r="F17" s="117"/>
      <c r="G17" s="325"/>
      <c r="H17" s="370"/>
      <c r="I17" s="371"/>
      <c r="J17" s="372"/>
      <c r="K17" s="372"/>
      <c r="L17" s="372"/>
      <c r="M17" s="372"/>
      <c r="N17" s="373"/>
      <c r="O17" s="272"/>
      <c r="P17" s="271"/>
      <c r="Q17" s="60"/>
      <c r="R17" s="211"/>
      <c r="S17" s="274"/>
      <c r="T17" s="55"/>
      <c r="U17" s="124"/>
      <c r="V17" s="325"/>
      <c r="W17" s="328"/>
      <c r="X17" s="329"/>
      <c r="Y17" s="333"/>
      <c r="Z17" s="334"/>
      <c r="AA17" s="334"/>
      <c r="AB17" s="334"/>
      <c r="AC17" s="334"/>
      <c r="AD17" s="335"/>
      <c r="AE17" s="459"/>
      <c r="AF17" s="457"/>
      <c r="AG17" s="458"/>
    </row>
    <row r="18" spans="1:34" ht="10.5" customHeight="1" thickBot="1" x14ac:dyDescent="0.45">
      <c r="A18" s="104"/>
      <c r="B18" s="143"/>
      <c r="C18" s="130"/>
      <c r="D18" s="53"/>
      <c r="E18" s="55"/>
      <c r="F18" s="53"/>
      <c r="G18" s="143"/>
      <c r="H18" s="207"/>
      <c r="I18" s="207"/>
      <c r="J18" s="208"/>
      <c r="K18" s="208"/>
      <c r="L18" s="208"/>
      <c r="M18" s="208"/>
      <c r="N18" s="97"/>
      <c r="P18" s="130"/>
      <c r="Q18" s="143"/>
      <c r="R18" s="187"/>
      <c r="S18" s="283"/>
      <c r="T18" s="55"/>
      <c r="U18" s="53"/>
      <c r="V18" s="143"/>
      <c r="W18" s="276"/>
      <c r="X18" s="276"/>
      <c r="Y18" s="268"/>
      <c r="Z18" s="269"/>
      <c r="AA18" s="269"/>
      <c r="AB18" s="269"/>
      <c r="AC18" s="269"/>
      <c r="AD18" s="269"/>
      <c r="AE18" s="140"/>
      <c r="AF18" s="146"/>
    </row>
    <row r="19" spans="1:34" ht="10.5" customHeight="1" x14ac:dyDescent="0.4">
      <c r="A19" s="104"/>
      <c r="B19" s="60"/>
      <c r="C19" s="128"/>
      <c r="D19" s="53"/>
      <c r="E19" s="55"/>
      <c r="F19" s="53"/>
      <c r="G19" s="343">
        <v>4</v>
      </c>
      <c r="H19" s="437" t="s">
        <v>152</v>
      </c>
      <c r="I19" s="487"/>
      <c r="J19" s="488"/>
      <c r="K19" s="488"/>
      <c r="L19" s="488"/>
      <c r="M19" s="488"/>
      <c r="N19" s="489"/>
      <c r="O19" s="406" t="s">
        <v>121</v>
      </c>
      <c r="P19" s="407"/>
      <c r="Q19" s="60"/>
      <c r="R19" s="128"/>
      <c r="S19" s="274"/>
      <c r="T19" s="55"/>
      <c r="U19" s="126"/>
      <c r="V19" s="325">
        <v>4</v>
      </c>
      <c r="W19" s="391" t="s">
        <v>124</v>
      </c>
      <c r="X19" s="392"/>
      <c r="Y19" s="395" t="s">
        <v>180</v>
      </c>
      <c r="Z19" s="396"/>
      <c r="AA19" s="396"/>
      <c r="AB19" s="396"/>
      <c r="AC19" s="396"/>
      <c r="AD19" s="397"/>
      <c r="AE19" s="453" t="s">
        <v>208</v>
      </c>
      <c r="AF19" s="454"/>
    </row>
    <row r="20" spans="1:34" ht="10.5" customHeight="1" thickBot="1" x14ac:dyDescent="0.45">
      <c r="A20" s="104"/>
      <c r="B20" s="60"/>
      <c r="C20" s="364" t="s">
        <v>122</v>
      </c>
      <c r="D20" s="53"/>
      <c r="E20" s="55"/>
      <c r="F20" s="93"/>
      <c r="G20" s="343"/>
      <c r="H20" s="439"/>
      <c r="I20" s="490"/>
      <c r="J20" s="491"/>
      <c r="K20" s="491"/>
      <c r="L20" s="491"/>
      <c r="M20" s="491"/>
      <c r="N20" s="492"/>
      <c r="O20" s="408"/>
      <c r="P20" s="407"/>
      <c r="Q20" s="60"/>
      <c r="R20" s="273"/>
      <c r="S20" s="53"/>
      <c r="T20" s="55"/>
      <c r="U20" s="93"/>
      <c r="V20" s="325"/>
      <c r="W20" s="393"/>
      <c r="X20" s="394"/>
      <c r="Y20" s="398"/>
      <c r="Z20" s="399"/>
      <c r="AA20" s="399"/>
      <c r="AB20" s="399"/>
      <c r="AC20" s="399"/>
      <c r="AD20" s="400"/>
      <c r="AE20" s="455"/>
      <c r="AF20" s="454"/>
    </row>
    <row r="21" spans="1:34" ht="10.5" customHeight="1" x14ac:dyDescent="0.4">
      <c r="A21" s="60"/>
      <c r="B21" s="60"/>
      <c r="C21" s="365"/>
      <c r="D21" s="53"/>
      <c r="E21" s="142"/>
      <c r="F21" s="118"/>
      <c r="G21" s="325">
        <v>5</v>
      </c>
      <c r="H21" s="366" t="s">
        <v>153</v>
      </c>
      <c r="I21" s="367"/>
      <c r="J21" s="368"/>
      <c r="K21" s="368"/>
      <c r="L21" s="368"/>
      <c r="M21" s="368"/>
      <c r="N21" s="369"/>
      <c r="P21" s="58"/>
      <c r="Q21" s="60"/>
      <c r="R21" s="275"/>
      <c r="S21" s="53"/>
      <c r="T21" s="142"/>
      <c r="U21" s="125"/>
      <c r="V21" s="325">
        <v>5</v>
      </c>
      <c r="W21" s="401" t="s">
        <v>127</v>
      </c>
      <c r="X21" s="402"/>
      <c r="Y21" s="403" t="s">
        <v>181</v>
      </c>
      <c r="Z21" s="404"/>
      <c r="AA21" s="404"/>
      <c r="AB21" s="404"/>
      <c r="AC21" s="404"/>
      <c r="AD21" s="405"/>
      <c r="AE21" s="140"/>
      <c r="AF21" s="244"/>
    </row>
    <row r="22" spans="1:34" ht="10.5" customHeight="1" x14ac:dyDescent="0.4">
      <c r="A22" s="104"/>
      <c r="C22" s="362" t="s">
        <v>123</v>
      </c>
      <c r="D22" s="53"/>
      <c r="E22" s="336" t="s">
        <v>98</v>
      </c>
      <c r="F22" s="93"/>
      <c r="G22" s="325"/>
      <c r="H22" s="370"/>
      <c r="I22" s="371"/>
      <c r="J22" s="372"/>
      <c r="K22" s="372"/>
      <c r="L22" s="372"/>
      <c r="M22" s="372"/>
      <c r="N22" s="373"/>
      <c r="P22" s="130"/>
      <c r="R22" s="273"/>
      <c r="S22" s="382" t="s">
        <v>132</v>
      </c>
      <c r="T22" s="383"/>
      <c r="U22" s="93"/>
      <c r="V22" s="325"/>
      <c r="W22" s="328"/>
      <c r="X22" s="329"/>
      <c r="Y22" s="333"/>
      <c r="Z22" s="334"/>
      <c r="AA22" s="334"/>
      <c r="AB22" s="334"/>
      <c r="AC22" s="334"/>
      <c r="AD22" s="335"/>
      <c r="AE22" s="140"/>
      <c r="AF22" s="244"/>
    </row>
    <row r="23" spans="1:34" ht="10.5" customHeight="1" x14ac:dyDescent="0.4">
      <c r="A23" s="60"/>
      <c r="C23" s="365"/>
      <c r="D23" s="53"/>
      <c r="E23" s="337"/>
      <c r="F23" s="118"/>
      <c r="G23" s="325">
        <v>6</v>
      </c>
      <c r="H23" s="366" t="s">
        <v>154</v>
      </c>
      <c r="I23" s="367"/>
      <c r="J23" s="368"/>
      <c r="K23" s="368"/>
      <c r="L23" s="368"/>
      <c r="M23" s="368"/>
      <c r="N23" s="369"/>
      <c r="P23" s="130"/>
      <c r="Q23" s="105"/>
      <c r="R23" s="275"/>
      <c r="S23" s="384"/>
      <c r="T23" s="383"/>
      <c r="U23" s="62"/>
      <c r="V23" s="325">
        <v>6</v>
      </c>
      <c r="W23" s="326" t="s">
        <v>128</v>
      </c>
      <c r="X23" s="327"/>
      <c r="Y23" s="330" t="s">
        <v>182</v>
      </c>
      <c r="Z23" s="331"/>
      <c r="AA23" s="331"/>
      <c r="AB23" s="331"/>
      <c r="AC23" s="331"/>
      <c r="AD23" s="332"/>
      <c r="AE23" s="453" t="s">
        <v>209</v>
      </c>
      <c r="AF23" s="454"/>
    </row>
    <row r="24" spans="1:34" ht="10.5" customHeight="1" x14ac:dyDescent="0.4">
      <c r="C24" s="362">
        <v>2</v>
      </c>
      <c r="D24" s="53"/>
      <c r="E24" s="142"/>
      <c r="F24" s="93"/>
      <c r="G24" s="325"/>
      <c r="H24" s="370"/>
      <c r="I24" s="371"/>
      <c r="J24" s="372"/>
      <c r="K24" s="372"/>
      <c r="L24" s="372"/>
      <c r="M24" s="372"/>
      <c r="N24" s="373"/>
      <c r="P24" s="130"/>
      <c r="Q24" s="105"/>
      <c r="R24" s="273"/>
      <c r="S24" s="53"/>
      <c r="T24" s="122"/>
      <c r="U24" s="93"/>
      <c r="V24" s="325"/>
      <c r="W24" s="328"/>
      <c r="X24" s="329"/>
      <c r="Y24" s="333"/>
      <c r="Z24" s="334"/>
      <c r="AA24" s="334"/>
      <c r="AB24" s="334"/>
      <c r="AC24" s="334"/>
      <c r="AD24" s="335"/>
      <c r="AE24" s="455"/>
      <c r="AF24" s="454"/>
    </row>
    <row r="25" spans="1:34" ht="10.5" customHeight="1" x14ac:dyDescent="0.4">
      <c r="B25" s="52"/>
      <c r="C25" s="363"/>
      <c r="E25" s="151"/>
      <c r="F25" s="152"/>
      <c r="G25" s="325">
        <v>7</v>
      </c>
      <c r="H25" s="366" t="s">
        <v>155</v>
      </c>
      <c r="I25" s="367"/>
      <c r="J25" s="368"/>
      <c r="K25" s="368"/>
      <c r="L25" s="368"/>
      <c r="M25" s="368"/>
      <c r="N25" s="369"/>
      <c r="P25" s="130"/>
      <c r="Q25" s="105"/>
      <c r="R25" s="275"/>
      <c r="T25" s="127"/>
      <c r="U25" s="152"/>
      <c r="V25" s="325">
        <v>7</v>
      </c>
      <c r="W25" s="326" t="s">
        <v>120</v>
      </c>
      <c r="X25" s="327"/>
      <c r="Y25" s="330" t="s">
        <v>183</v>
      </c>
      <c r="Z25" s="331"/>
      <c r="AA25" s="331"/>
      <c r="AB25" s="331"/>
      <c r="AC25" s="331"/>
      <c r="AD25" s="332"/>
      <c r="AE25" s="69"/>
      <c r="AF25" s="338"/>
    </row>
    <row r="26" spans="1:34" ht="10.5" customHeight="1" x14ac:dyDescent="0.4">
      <c r="C26" s="116"/>
      <c r="F26" s="53"/>
      <c r="G26" s="325"/>
      <c r="H26" s="370"/>
      <c r="I26" s="371"/>
      <c r="J26" s="372"/>
      <c r="K26" s="372"/>
      <c r="L26" s="372"/>
      <c r="M26" s="372"/>
      <c r="N26" s="373"/>
      <c r="P26" s="130"/>
      <c r="Q26" s="105"/>
      <c r="R26" s="123"/>
      <c r="U26" s="53"/>
      <c r="V26" s="325"/>
      <c r="W26" s="328"/>
      <c r="X26" s="329"/>
      <c r="Y26" s="333"/>
      <c r="Z26" s="334"/>
      <c r="AA26" s="334"/>
      <c r="AB26" s="334"/>
      <c r="AC26" s="334"/>
      <c r="AD26" s="335"/>
      <c r="AE26" s="69"/>
      <c r="AF26" s="338"/>
    </row>
    <row r="27" spans="1:34" ht="12.6" customHeight="1" x14ac:dyDescent="0.4">
      <c r="A27" s="151"/>
      <c r="B27" s="151"/>
      <c r="C27" s="164"/>
      <c r="D27" s="165"/>
      <c r="E27" s="165"/>
      <c r="F27" s="165"/>
      <c r="G27" s="165"/>
      <c r="H27" s="153"/>
      <c r="I27" s="151"/>
      <c r="J27" s="134"/>
      <c r="K27" s="134"/>
      <c r="L27" s="134"/>
      <c r="M27" s="134"/>
      <c r="N27" s="56"/>
      <c r="O27" s="58"/>
      <c r="P27" s="151"/>
      <c r="Q27" s="151"/>
      <c r="R27" s="68"/>
      <c r="S27" s="138"/>
      <c r="T27" s="138"/>
      <c r="U27" s="138"/>
      <c r="V27" s="138"/>
      <c r="W27" s="153"/>
      <c r="X27" s="151"/>
      <c r="Y27" s="69"/>
      <c r="Z27" s="69"/>
      <c r="AA27" s="69"/>
      <c r="AB27" s="69"/>
      <c r="AC27" s="69"/>
      <c r="AD27" s="69"/>
      <c r="AE27" s="69"/>
      <c r="AF27" s="71"/>
    </row>
    <row r="28" spans="1:34" ht="20.45" customHeight="1" x14ac:dyDescent="0.4">
      <c r="A28" s="58"/>
      <c r="B28" s="493" t="s">
        <v>184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146"/>
    </row>
    <row r="29" spans="1:34" ht="12.6" customHeight="1" thickBot="1" x14ac:dyDescent="0.45">
      <c r="A29" s="58"/>
      <c r="B29" s="190"/>
      <c r="C29" s="189"/>
      <c r="D29" s="190"/>
      <c r="E29" s="190"/>
      <c r="F29" s="190"/>
      <c r="G29" s="191"/>
      <c r="H29" s="192"/>
      <c r="I29" s="192"/>
      <c r="J29" s="193"/>
      <c r="K29" s="193"/>
      <c r="L29" s="193"/>
      <c r="M29" s="193"/>
      <c r="N29" s="194"/>
      <c r="O29" s="190"/>
      <c r="P29" s="195"/>
      <c r="Q29" s="191"/>
      <c r="R29" s="195"/>
      <c r="S29" s="190"/>
      <c r="T29" s="196"/>
      <c r="U29" s="190"/>
      <c r="V29" s="191"/>
      <c r="W29" s="191"/>
      <c r="X29" s="197"/>
      <c r="Y29" s="198"/>
      <c r="Z29" s="198"/>
      <c r="AA29" s="198"/>
      <c r="AB29" s="198"/>
      <c r="AC29" s="198"/>
      <c r="AD29" s="198"/>
      <c r="AE29" s="198"/>
      <c r="AF29" s="237"/>
    </row>
    <row r="30" spans="1:34" s="54" customFormat="1" ht="12.6" customHeight="1" x14ac:dyDescent="0.4">
      <c r="A30" s="58"/>
      <c r="B30" s="58"/>
      <c r="C30" s="128"/>
      <c r="D30" s="58"/>
      <c r="E30" s="58"/>
      <c r="F30" s="58"/>
      <c r="G30" s="56"/>
      <c r="H30" s="170"/>
      <c r="I30" s="170"/>
      <c r="J30" s="171"/>
      <c r="K30" s="171"/>
      <c r="L30" s="171"/>
      <c r="M30" s="171"/>
      <c r="N30" s="139"/>
      <c r="O30" s="58"/>
      <c r="P30" s="130"/>
      <c r="Q30" s="56"/>
      <c r="R30" s="130"/>
      <c r="S30" s="58"/>
      <c r="T30" s="151"/>
      <c r="U30" s="58"/>
      <c r="V30" s="56"/>
      <c r="W30" s="154"/>
      <c r="X30" s="154"/>
      <c r="Y30" s="69"/>
      <c r="Z30" s="69"/>
      <c r="AA30" s="69"/>
      <c r="AB30" s="69"/>
      <c r="AC30" s="69"/>
      <c r="AD30" s="69"/>
      <c r="AE30" s="69"/>
      <c r="AF30" s="146"/>
    </row>
    <row r="31" spans="1:34" ht="20.45" customHeight="1" x14ac:dyDescent="0.4">
      <c r="A31" s="317" t="s">
        <v>170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243"/>
      <c r="AF31" s="201"/>
      <c r="AG31" s="201"/>
      <c r="AH31" s="201"/>
    </row>
    <row r="32" spans="1:34" ht="11.45" customHeight="1" x14ac:dyDescent="0.4">
      <c r="A32" s="236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43"/>
      <c r="AF32" s="236"/>
      <c r="AG32" s="236"/>
      <c r="AH32" s="236"/>
    </row>
    <row r="33" spans="1:64" ht="11.45" customHeight="1" x14ac:dyDescent="0.4">
      <c r="A33" s="102"/>
      <c r="B33" s="171"/>
      <c r="C33" s="171"/>
      <c r="D33" s="171"/>
      <c r="E33" s="182"/>
      <c r="F33" s="182"/>
      <c r="G33" s="182"/>
      <c r="H33" s="182"/>
      <c r="I33" s="182"/>
      <c r="J33" s="182"/>
      <c r="K33" s="182"/>
      <c r="L33" s="182"/>
      <c r="M33" s="130"/>
      <c r="N33" s="56"/>
      <c r="O33" s="128"/>
      <c r="P33" s="53"/>
      <c r="Q33" s="55"/>
      <c r="R33" s="183"/>
      <c r="S33" s="325">
        <v>1</v>
      </c>
      <c r="T33" s="409" t="s">
        <v>113</v>
      </c>
      <c r="U33" s="460"/>
      <c r="V33" s="330" t="s">
        <v>201</v>
      </c>
      <c r="W33" s="331"/>
      <c r="X33" s="331"/>
      <c r="Y33" s="331"/>
      <c r="Z33" s="331"/>
      <c r="AA33" s="332"/>
      <c r="AB33" s="69"/>
      <c r="AC33" s="69"/>
      <c r="AD33" s="69"/>
      <c r="AE33" s="69"/>
      <c r="AF33" s="169"/>
      <c r="AG33" s="54"/>
      <c r="AH33" s="182"/>
      <c r="AI33" s="182"/>
      <c r="AJ33" s="182"/>
      <c r="AK33" s="182"/>
      <c r="AL33" s="182"/>
      <c r="AM33" s="182"/>
      <c r="AN33" s="182"/>
      <c r="AO33" s="182"/>
      <c r="AP33" s="182"/>
      <c r="AQ33" s="130"/>
      <c r="AR33" s="56"/>
      <c r="AS33" s="128"/>
      <c r="AT33" s="58"/>
      <c r="AU33" s="70"/>
      <c r="AV33" s="58"/>
      <c r="AW33" s="56"/>
      <c r="AX33" s="56"/>
      <c r="AY33" s="185"/>
      <c r="AZ33" s="69"/>
      <c r="BA33" s="69"/>
      <c r="BB33" s="69"/>
      <c r="BC33" s="69"/>
      <c r="BD33" s="69"/>
      <c r="BE33" s="69"/>
    </row>
    <row r="34" spans="1:64" ht="11.45" customHeight="1" x14ac:dyDescent="0.4">
      <c r="A34" s="56"/>
      <c r="B34" s="56"/>
      <c r="C34" s="130"/>
      <c r="D34" s="58"/>
      <c r="E34" s="56"/>
      <c r="F34" s="187"/>
      <c r="G34" s="187"/>
      <c r="H34" s="69"/>
      <c r="I34" s="69"/>
      <c r="J34" s="69"/>
      <c r="K34" s="69"/>
      <c r="L34" s="69"/>
      <c r="M34" s="69"/>
      <c r="N34" s="56"/>
      <c r="O34" s="58"/>
      <c r="P34" s="53"/>
      <c r="Q34" s="264"/>
      <c r="R34" s="256"/>
      <c r="S34" s="325"/>
      <c r="T34" s="461"/>
      <c r="U34" s="462"/>
      <c r="V34" s="333"/>
      <c r="W34" s="334"/>
      <c r="X34" s="334"/>
      <c r="Y34" s="334"/>
      <c r="Z34" s="334"/>
      <c r="AA34" s="335"/>
      <c r="AB34" s="69"/>
      <c r="AC34" s="69"/>
      <c r="AD34" s="69"/>
      <c r="AE34" s="69"/>
      <c r="AF34" s="169"/>
      <c r="AG34" s="54"/>
      <c r="AH34" s="128"/>
      <c r="AI34" s="56"/>
      <c r="AJ34" s="187"/>
      <c r="AK34" s="187"/>
      <c r="AL34" s="69"/>
      <c r="AM34" s="69"/>
      <c r="AN34" s="69"/>
      <c r="AO34" s="69"/>
      <c r="AP34" s="69"/>
      <c r="AQ34" s="69"/>
      <c r="AR34" s="56"/>
      <c r="AS34" s="58"/>
      <c r="AT34" s="58"/>
      <c r="AU34" s="70"/>
      <c r="AV34" s="58"/>
      <c r="AW34" s="56"/>
      <c r="AX34" s="185"/>
      <c r="AY34" s="185"/>
      <c r="AZ34" s="69"/>
      <c r="BA34" s="69"/>
      <c r="BB34" s="69"/>
      <c r="BC34" s="69"/>
      <c r="BD34" s="69"/>
      <c r="BE34" s="69"/>
    </row>
    <row r="35" spans="1:64" ht="11.45" customHeight="1" thickBot="1" x14ac:dyDescent="0.45">
      <c r="A35" s="56"/>
      <c r="B35" s="56"/>
      <c r="C35" s="130"/>
      <c r="D35" s="58"/>
      <c r="E35" s="409" t="s">
        <v>118</v>
      </c>
      <c r="F35" s="415"/>
      <c r="G35" s="416"/>
      <c r="H35" s="330"/>
      <c r="I35" s="331"/>
      <c r="J35" s="331"/>
      <c r="K35" s="331"/>
      <c r="L35" s="331"/>
      <c r="M35" s="331"/>
      <c r="N35" s="369"/>
      <c r="O35" s="58"/>
      <c r="P35" s="53"/>
      <c r="Q35" s="265"/>
      <c r="R35" s="53"/>
      <c r="S35" s="178"/>
      <c r="T35" s="307"/>
      <c r="U35" s="307"/>
      <c r="V35" s="306"/>
      <c r="W35" s="306"/>
      <c r="X35" s="306"/>
      <c r="Y35" s="306"/>
      <c r="Z35" s="306"/>
      <c r="AA35" s="306"/>
      <c r="AB35" s="69"/>
      <c r="AC35" s="69"/>
      <c r="AD35" s="69"/>
      <c r="AE35" s="69"/>
      <c r="AF35" s="71"/>
      <c r="AG35" s="54"/>
      <c r="AH35" s="58"/>
      <c r="AI35" s="187"/>
      <c r="AJ35" s="187"/>
      <c r="AK35" s="187"/>
      <c r="AL35" s="69"/>
      <c r="AM35" s="69"/>
      <c r="AN35" s="69"/>
      <c r="AO35" s="69"/>
      <c r="AP35" s="69"/>
      <c r="AQ35" s="69"/>
      <c r="AR35" s="56"/>
      <c r="AS35" s="58"/>
      <c r="AT35" s="58"/>
      <c r="AU35" s="70"/>
      <c r="AV35" s="58"/>
      <c r="AW35" s="56"/>
      <c r="AX35" s="185"/>
      <c r="AY35" s="185"/>
      <c r="AZ35" s="69"/>
      <c r="BA35" s="69"/>
      <c r="BB35" s="69"/>
      <c r="BC35" s="69"/>
      <c r="BD35" s="69"/>
      <c r="BE35" s="69"/>
    </row>
    <row r="36" spans="1:64" ht="11.45" customHeight="1" x14ac:dyDescent="0.4">
      <c r="A36" s="56"/>
      <c r="B36" s="56"/>
      <c r="C36" s="200"/>
      <c r="D36" s="188"/>
      <c r="E36" s="417"/>
      <c r="F36" s="418"/>
      <c r="G36" s="419"/>
      <c r="H36" s="333"/>
      <c r="I36" s="334"/>
      <c r="J36" s="334"/>
      <c r="K36" s="334"/>
      <c r="L36" s="334"/>
      <c r="M36" s="334"/>
      <c r="N36" s="373"/>
      <c r="O36" s="259"/>
      <c r="P36" s="256"/>
      <c r="Q36" s="263"/>
      <c r="R36" s="257"/>
      <c r="S36" s="325">
        <v>2</v>
      </c>
      <c r="T36" s="922" t="s">
        <v>114</v>
      </c>
      <c r="U36" s="923"/>
      <c r="V36" s="395" t="s">
        <v>202</v>
      </c>
      <c r="W36" s="396"/>
      <c r="X36" s="396"/>
      <c r="Y36" s="396"/>
      <c r="Z36" s="396"/>
      <c r="AA36" s="397"/>
      <c r="AB36" s="600" t="s">
        <v>220</v>
      </c>
      <c r="AC36" s="921"/>
      <c r="AD36" s="140"/>
      <c r="AE36" s="140"/>
      <c r="AF36" s="71"/>
      <c r="AG36" s="54"/>
      <c r="AH36" s="58"/>
      <c r="AI36" s="184"/>
      <c r="AJ36" s="184"/>
      <c r="AK36" s="184"/>
      <c r="AL36" s="184"/>
      <c r="AM36" s="182"/>
      <c r="AN36" s="58"/>
      <c r="AO36" s="58"/>
      <c r="AP36" s="70"/>
      <c r="AQ36" s="58"/>
      <c r="AR36" s="56"/>
      <c r="AS36" s="184"/>
      <c r="AT36" s="58"/>
      <c r="AU36" s="151"/>
      <c r="AV36" s="58"/>
      <c r="AW36" s="56"/>
      <c r="AX36" s="56"/>
      <c r="AY36" s="185"/>
      <c r="AZ36" s="140"/>
      <c r="BA36" s="140"/>
      <c r="BB36" s="140"/>
      <c r="BC36" s="140"/>
      <c r="BD36" s="140"/>
      <c r="BE36" s="140"/>
    </row>
    <row r="37" spans="1:64" ht="11.45" customHeight="1" thickBot="1" x14ac:dyDescent="0.45">
      <c r="A37" s="56"/>
      <c r="B37" s="58"/>
      <c r="C37" s="188"/>
      <c r="D37" s="188"/>
      <c r="E37" s="56"/>
      <c r="F37" s="187"/>
      <c r="G37" s="187"/>
      <c r="H37" s="69"/>
      <c r="I37" s="69"/>
      <c r="J37" s="69"/>
      <c r="K37" s="69"/>
      <c r="L37" s="69"/>
      <c r="M37" s="69"/>
      <c r="N37" s="56"/>
      <c r="O37" s="258"/>
      <c r="P37" s="53"/>
      <c r="Q37" s="267"/>
      <c r="R37" s="256"/>
      <c r="S37" s="325"/>
      <c r="T37" s="924"/>
      <c r="U37" s="925"/>
      <c r="V37" s="398"/>
      <c r="W37" s="399"/>
      <c r="X37" s="399"/>
      <c r="Y37" s="399"/>
      <c r="Z37" s="399"/>
      <c r="AA37" s="400"/>
      <c r="AB37" s="423"/>
      <c r="AC37" s="921"/>
      <c r="AD37" s="140"/>
      <c r="AE37" s="140"/>
      <c r="AF37" s="71"/>
      <c r="AG37" s="54"/>
      <c r="AH37" s="184"/>
      <c r="AI37" s="56"/>
      <c r="AJ37" s="187"/>
      <c r="AK37" s="187"/>
      <c r="AL37" s="69"/>
      <c r="AM37" s="69"/>
      <c r="AN37" s="69"/>
      <c r="AO37" s="69"/>
      <c r="AP37" s="69"/>
      <c r="AQ37" s="69"/>
      <c r="AR37" s="56"/>
      <c r="AS37" s="58"/>
      <c r="AT37" s="58"/>
      <c r="AU37" s="151"/>
      <c r="AV37" s="58"/>
      <c r="AW37" s="56"/>
      <c r="AX37" s="185"/>
      <c r="AY37" s="185"/>
      <c r="AZ37" s="140"/>
      <c r="BA37" s="140"/>
      <c r="BB37" s="140"/>
      <c r="BC37" s="140"/>
      <c r="BD37" s="140"/>
      <c r="BE37" s="140"/>
    </row>
    <row r="38" spans="1:64" ht="11.45" customHeight="1" x14ac:dyDescent="0.4">
      <c r="A38" s="56"/>
      <c r="B38" s="58"/>
      <c r="C38" s="188"/>
      <c r="D38" s="188"/>
      <c r="E38" s="409" t="s">
        <v>117</v>
      </c>
      <c r="F38" s="415"/>
      <c r="G38" s="416"/>
      <c r="H38" s="330"/>
      <c r="I38" s="331"/>
      <c r="J38" s="331"/>
      <c r="K38" s="331"/>
      <c r="L38" s="331"/>
      <c r="M38" s="331"/>
      <c r="N38" s="369"/>
      <c r="O38" s="262"/>
      <c r="P38" s="257"/>
      <c r="Q38" s="263"/>
      <c r="R38" s="53"/>
      <c r="S38" s="178"/>
      <c r="T38" s="185"/>
      <c r="U38" s="185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71"/>
      <c r="AG38" s="54"/>
      <c r="AH38" s="184"/>
      <c r="AI38" s="56"/>
      <c r="AJ38" s="187"/>
      <c r="AK38" s="187"/>
      <c r="AL38" s="69"/>
      <c r="AM38" s="69"/>
      <c r="AN38" s="69"/>
      <c r="AO38" s="69"/>
      <c r="AP38" s="69"/>
      <c r="AQ38" s="69"/>
      <c r="AR38" s="56"/>
      <c r="AS38" s="58"/>
      <c r="AT38" s="58"/>
      <c r="AU38" s="151"/>
      <c r="AV38" s="58"/>
      <c r="AW38" s="56"/>
      <c r="AX38" s="185"/>
      <c r="AY38" s="185"/>
      <c r="AZ38" s="140"/>
      <c r="BA38" s="140"/>
      <c r="BB38" s="140"/>
      <c r="BC38" s="140"/>
      <c r="BD38" s="140"/>
      <c r="BE38" s="140"/>
    </row>
    <row r="39" spans="1:64" ht="11.45" customHeight="1" x14ac:dyDescent="0.4">
      <c r="A39" s="72"/>
      <c r="B39" s="56"/>
      <c r="C39" s="130"/>
      <c r="D39" s="58"/>
      <c r="E39" s="417"/>
      <c r="F39" s="418"/>
      <c r="G39" s="419"/>
      <c r="H39" s="333"/>
      <c r="I39" s="334"/>
      <c r="J39" s="334"/>
      <c r="K39" s="334"/>
      <c r="L39" s="334"/>
      <c r="M39" s="334"/>
      <c r="N39" s="373"/>
      <c r="O39" s="258"/>
      <c r="P39" s="53"/>
      <c r="Q39" s="263"/>
      <c r="R39" s="53"/>
      <c r="S39" s="178"/>
      <c r="T39" s="179"/>
      <c r="U39" s="179"/>
      <c r="V39" s="180"/>
      <c r="W39" s="180"/>
      <c r="X39" s="180"/>
      <c r="Y39" s="180"/>
      <c r="Z39" s="180"/>
      <c r="AA39" s="180"/>
      <c r="AB39" s="69"/>
      <c r="AC39" s="69"/>
      <c r="AD39" s="69"/>
      <c r="AE39" s="69"/>
      <c r="AF39" s="71"/>
      <c r="AG39" s="54"/>
      <c r="AH39" s="58"/>
      <c r="AI39" s="187"/>
      <c r="AJ39" s="187"/>
      <c r="AK39" s="187"/>
      <c r="AL39" s="69"/>
      <c r="AM39" s="69"/>
      <c r="AN39" s="69"/>
      <c r="AO39" s="69"/>
      <c r="AP39" s="69"/>
      <c r="AQ39" s="69"/>
      <c r="AR39" s="56"/>
      <c r="AS39" s="58"/>
      <c r="AT39" s="58"/>
      <c r="AU39" s="151"/>
      <c r="AV39" s="58"/>
      <c r="AW39" s="56"/>
      <c r="AX39" s="185"/>
      <c r="AY39" s="185"/>
      <c r="AZ39" s="69"/>
      <c r="BA39" s="69"/>
      <c r="BB39" s="69"/>
      <c r="BC39" s="69"/>
      <c r="BD39" s="69"/>
      <c r="BE39" s="69"/>
    </row>
    <row r="40" spans="1:64" ht="11.45" customHeight="1" x14ac:dyDescent="0.4">
      <c r="A40" s="72"/>
      <c r="B40" s="56"/>
      <c r="C40" s="130"/>
      <c r="D40" s="58"/>
      <c r="E40" s="181"/>
      <c r="F40" s="181"/>
      <c r="G40" s="182"/>
      <c r="H40" s="182"/>
      <c r="I40" s="182"/>
      <c r="J40" s="58"/>
      <c r="K40" s="58"/>
      <c r="L40" s="151"/>
      <c r="M40" s="58"/>
      <c r="N40" s="56"/>
      <c r="O40" s="260"/>
      <c r="P40" s="53"/>
      <c r="Q40" s="255"/>
      <c r="R40" s="257"/>
      <c r="S40" s="325">
        <v>3</v>
      </c>
      <c r="T40" s="409" t="s">
        <v>115</v>
      </c>
      <c r="U40" s="460"/>
      <c r="V40" s="330" t="s">
        <v>203</v>
      </c>
      <c r="W40" s="331"/>
      <c r="X40" s="331"/>
      <c r="Y40" s="331"/>
      <c r="Z40" s="331"/>
      <c r="AA40" s="332"/>
      <c r="AB40" s="69"/>
      <c r="AC40" s="69"/>
      <c r="AD40" s="69"/>
      <c r="AE40" s="69"/>
      <c r="AF40" s="71"/>
      <c r="AG40" s="54"/>
      <c r="AH40" s="58"/>
      <c r="AI40" s="181"/>
      <c r="AJ40" s="181"/>
      <c r="AK40" s="182"/>
      <c r="AL40" s="182"/>
      <c r="AM40" s="182"/>
      <c r="AN40" s="58"/>
      <c r="AO40" s="58"/>
      <c r="AP40" s="151"/>
      <c r="AQ40" s="58"/>
      <c r="AR40" s="56"/>
      <c r="AS40" s="184"/>
      <c r="AT40" s="58"/>
      <c r="AU40" s="187"/>
      <c r="AV40" s="58"/>
      <c r="AW40" s="56"/>
      <c r="AX40" s="56"/>
      <c r="AY40" s="185"/>
      <c r="AZ40" s="69"/>
      <c r="BA40" s="69"/>
      <c r="BB40" s="69"/>
      <c r="BC40" s="69"/>
      <c r="BD40" s="69"/>
      <c r="BE40" s="69"/>
    </row>
    <row r="41" spans="1:64" ht="11.45" customHeight="1" x14ac:dyDescent="0.4">
      <c r="A41" s="72"/>
      <c r="B41" s="56"/>
      <c r="C41" s="128"/>
      <c r="D41" s="58"/>
      <c r="E41" s="409" t="s">
        <v>119</v>
      </c>
      <c r="F41" s="415"/>
      <c r="G41" s="416"/>
      <c r="H41" s="330"/>
      <c r="I41" s="331"/>
      <c r="J41" s="331"/>
      <c r="K41" s="331"/>
      <c r="L41" s="331"/>
      <c r="M41" s="331"/>
      <c r="N41" s="369"/>
      <c r="O41" s="261"/>
      <c r="P41" s="257"/>
      <c r="Q41" s="263"/>
      <c r="R41" s="256"/>
      <c r="S41" s="325"/>
      <c r="T41" s="461"/>
      <c r="U41" s="462"/>
      <c r="V41" s="333"/>
      <c r="W41" s="334"/>
      <c r="X41" s="334"/>
      <c r="Y41" s="334"/>
      <c r="Z41" s="334"/>
      <c r="AA41" s="335"/>
      <c r="AB41" s="69"/>
      <c r="AC41" s="69"/>
      <c r="AD41" s="69"/>
      <c r="AE41" s="69"/>
      <c r="AF41" s="71"/>
      <c r="AG41" s="54"/>
      <c r="AH41" s="184"/>
      <c r="AI41" s="56"/>
      <c r="AJ41" s="187"/>
      <c r="AK41" s="187"/>
      <c r="AL41" s="69"/>
      <c r="AM41" s="69"/>
      <c r="AN41" s="69"/>
      <c r="AO41" s="69"/>
      <c r="AP41" s="69"/>
      <c r="AQ41" s="69"/>
      <c r="AR41" s="56"/>
      <c r="AS41" s="58"/>
      <c r="AT41" s="58"/>
      <c r="AU41" s="151"/>
      <c r="AV41" s="58"/>
      <c r="AW41" s="56"/>
      <c r="AX41" s="185"/>
      <c r="AY41" s="185"/>
      <c r="AZ41" s="69"/>
      <c r="BA41" s="69"/>
      <c r="BB41" s="69"/>
      <c r="BC41" s="69"/>
      <c r="BD41" s="69"/>
      <c r="BE41" s="69"/>
    </row>
    <row r="42" spans="1:64" ht="11.45" customHeight="1" x14ac:dyDescent="0.4">
      <c r="A42" s="72"/>
      <c r="B42" s="56"/>
      <c r="C42" s="166"/>
      <c r="D42" s="58"/>
      <c r="E42" s="417"/>
      <c r="F42" s="418"/>
      <c r="G42" s="419"/>
      <c r="H42" s="333"/>
      <c r="I42" s="334"/>
      <c r="J42" s="334"/>
      <c r="K42" s="334"/>
      <c r="L42" s="334"/>
      <c r="M42" s="334"/>
      <c r="N42" s="373"/>
      <c r="O42" s="58"/>
      <c r="P42" s="53"/>
      <c r="Q42" s="263"/>
      <c r="R42" s="53"/>
      <c r="S42" s="178"/>
      <c r="T42" s="167"/>
      <c r="U42" s="167"/>
      <c r="V42" s="199"/>
      <c r="W42" s="199"/>
      <c r="X42" s="199"/>
      <c r="Y42" s="199"/>
      <c r="Z42" s="199"/>
      <c r="AA42" s="199"/>
      <c r="AB42" s="69"/>
      <c r="AC42" s="69"/>
      <c r="AD42" s="69"/>
      <c r="AE42" s="69"/>
      <c r="AF42" s="146"/>
      <c r="AG42" s="54"/>
      <c r="AH42" s="58"/>
      <c r="AI42" s="187"/>
      <c r="AJ42" s="187"/>
      <c r="AK42" s="187"/>
      <c r="AL42" s="69"/>
      <c r="AM42" s="69"/>
      <c r="AN42" s="69"/>
      <c r="AO42" s="69"/>
      <c r="AP42" s="69"/>
      <c r="AQ42" s="69"/>
      <c r="AR42" s="56"/>
      <c r="AS42" s="58"/>
      <c r="AT42" s="58"/>
      <c r="AU42" s="151"/>
      <c r="AV42" s="58"/>
      <c r="AW42" s="56"/>
      <c r="AX42" s="185"/>
      <c r="AY42" s="185"/>
      <c r="AZ42" s="69"/>
      <c r="BA42" s="69"/>
      <c r="BB42" s="69"/>
      <c r="BC42" s="69"/>
      <c r="BD42" s="69"/>
      <c r="BE42" s="69"/>
    </row>
    <row r="43" spans="1:64" ht="11.45" customHeight="1" x14ac:dyDescent="0.4">
      <c r="A43" s="72"/>
      <c r="B43" s="56"/>
      <c r="C43" s="166"/>
      <c r="D43" s="58"/>
      <c r="E43" s="181"/>
      <c r="F43" s="181"/>
      <c r="G43" s="182"/>
      <c r="H43" s="182"/>
      <c r="I43" s="182"/>
      <c r="J43" s="58"/>
      <c r="K43" s="58"/>
      <c r="L43" s="151"/>
      <c r="M43" s="58"/>
      <c r="N43" s="56"/>
      <c r="O43" s="239"/>
      <c r="Q43" s="266"/>
      <c r="R43" s="257"/>
      <c r="S43" s="325">
        <v>4</v>
      </c>
      <c r="T43" s="409" t="s">
        <v>116</v>
      </c>
      <c r="U43" s="460"/>
      <c r="V43" s="330" t="s">
        <v>204</v>
      </c>
      <c r="W43" s="331"/>
      <c r="X43" s="331"/>
      <c r="Y43" s="331"/>
      <c r="Z43" s="331"/>
      <c r="AA43" s="332"/>
      <c r="AB43" s="69"/>
      <c r="AC43" s="69"/>
      <c r="AD43" s="69"/>
      <c r="AE43" s="69"/>
      <c r="AF43" s="169"/>
      <c r="AG43" s="54"/>
      <c r="AH43" s="58"/>
      <c r="AI43" s="181"/>
      <c r="AJ43" s="181"/>
      <c r="AK43" s="182"/>
      <c r="AL43" s="182"/>
      <c r="AM43" s="182"/>
      <c r="AN43" s="58"/>
      <c r="AO43" s="58"/>
      <c r="AP43" s="151"/>
      <c r="AQ43" s="58"/>
      <c r="AR43" s="56"/>
      <c r="AS43" s="184"/>
      <c r="AT43" s="58"/>
      <c r="AU43" s="151"/>
      <c r="AV43" s="58"/>
      <c r="AW43" s="56"/>
      <c r="AX43" s="56"/>
      <c r="AY43" s="185"/>
      <c r="AZ43" s="69"/>
      <c r="BA43" s="69"/>
      <c r="BB43" s="69"/>
      <c r="BC43" s="69"/>
      <c r="BD43" s="69"/>
      <c r="BE43" s="69"/>
    </row>
    <row r="44" spans="1:64" ht="11.45" customHeight="1" x14ac:dyDescent="0.4">
      <c r="A44" s="72"/>
      <c r="B44" s="56"/>
      <c r="C44" s="166"/>
      <c r="D44" s="58"/>
      <c r="E44" s="181"/>
      <c r="F44" s="181"/>
      <c r="G44" s="182"/>
      <c r="H44" s="182"/>
      <c r="I44" s="182"/>
      <c r="J44" s="184"/>
      <c r="K44" s="58"/>
      <c r="L44" s="151"/>
      <c r="M44" s="58"/>
      <c r="N44" s="56"/>
      <c r="O44" s="130"/>
      <c r="R44" s="53"/>
      <c r="S44" s="325"/>
      <c r="T44" s="461"/>
      <c r="U44" s="462"/>
      <c r="V44" s="333"/>
      <c r="W44" s="334"/>
      <c r="X44" s="334"/>
      <c r="Y44" s="334"/>
      <c r="Z44" s="334"/>
      <c r="AA44" s="335"/>
      <c r="AB44" s="69"/>
      <c r="AC44" s="69"/>
      <c r="AD44" s="69"/>
      <c r="AE44" s="69"/>
      <c r="AF44" s="146"/>
      <c r="AG44" s="97"/>
      <c r="AH44" s="184"/>
      <c r="AI44" s="181"/>
      <c r="AJ44" s="181"/>
      <c r="AK44" s="182"/>
      <c r="AL44" s="182"/>
      <c r="AM44" s="182"/>
      <c r="AN44" s="184"/>
      <c r="AO44" s="58"/>
      <c r="AP44" s="151"/>
      <c r="AQ44" s="58"/>
      <c r="AR44" s="56"/>
      <c r="AS44" s="130"/>
      <c r="AT44" s="58"/>
      <c r="AU44" s="58"/>
      <c r="AV44" s="58"/>
      <c r="AW44" s="56"/>
      <c r="AX44" s="185"/>
      <c r="AY44" s="185"/>
      <c r="AZ44" s="69"/>
      <c r="BA44" s="69"/>
      <c r="BB44" s="69"/>
      <c r="BC44" s="69"/>
      <c r="BD44" s="69"/>
      <c r="BE44" s="69"/>
    </row>
    <row r="45" spans="1:64" ht="12.6" customHeight="1" x14ac:dyDescent="0.4">
      <c r="A45" s="72"/>
      <c r="B45" s="56"/>
      <c r="C45" s="166"/>
      <c r="D45" s="172"/>
      <c r="E45" s="172"/>
      <c r="F45" s="172"/>
      <c r="G45" s="172"/>
      <c r="H45" s="172"/>
      <c r="I45" s="172"/>
      <c r="J45" s="171"/>
      <c r="K45" s="171"/>
      <c r="L45" s="171"/>
      <c r="M45" s="130"/>
      <c r="N45" s="58"/>
      <c r="O45" s="58"/>
      <c r="P45" s="58"/>
      <c r="Q45" s="56"/>
      <c r="R45" s="185"/>
      <c r="S45" s="185"/>
      <c r="T45" s="69"/>
      <c r="U45" s="69"/>
      <c r="V45" s="69"/>
      <c r="W45" s="69"/>
      <c r="X45" s="69"/>
      <c r="Y45" s="69"/>
      <c r="Z45" s="69"/>
      <c r="AA45" s="69"/>
      <c r="AB45" s="140"/>
      <c r="AC45" s="140"/>
      <c r="AD45" s="140"/>
      <c r="AE45" s="140"/>
      <c r="AF45" s="169"/>
      <c r="AG45" s="97"/>
      <c r="AH45" s="130"/>
      <c r="AI45" s="58"/>
      <c r="AJ45" s="58"/>
      <c r="AK45" s="58"/>
      <c r="AL45" s="56"/>
      <c r="AM45" s="185"/>
      <c r="AN45" s="185"/>
      <c r="AO45" s="69"/>
      <c r="AP45" s="69"/>
      <c r="AQ45" s="69"/>
      <c r="AR45" s="69"/>
      <c r="AS45" s="69"/>
      <c r="AT45" s="69"/>
    </row>
    <row r="46" spans="1:64" ht="10.5" customHeight="1" x14ac:dyDescent="0.4">
      <c r="A46" s="72"/>
      <c r="B46" s="437" t="s">
        <v>173</v>
      </c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369"/>
      <c r="O46" s="58"/>
      <c r="P46" s="926" t="s">
        <v>221</v>
      </c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188"/>
      <c r="AC46" s="188"/>
      <c r="AD46" s="247"/>
      <c r="AE46" s="247"/>
      <c r="AF46" s="247"/>
      <c r="AG46" s="97"/>
      <c r="AH46" s="72"/>
      <c r="AI46" s="106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247"/>
      <c r="AV46" s="58"/>
      <c r="AW46" s="58"/>
      <c r="AX46" s="56"/>
      <c r="AY46" s="106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247"/>
      <c r="BL46" s="247"/>
    </row>
    <row r="47" spans="1:64" ht="10.5" customHeight="1" x14ac:dyDescent="0.4">
      <c r="A47" s="72"/>
      <c r="B47" s="439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373"/>
      <c r="O47" s="58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188"/>
      <c r="AC47" s="188"/>
      <c r="AD47" s="247"/>
      <c r="AE47" s="247"/>
      <c r="AF47" s="247"/>
      <c r="AG47" s="97"/>
      <c r="AH47" s="72"/>
      <c r="AI47" s="106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247"/>
      <c r="AV47" s="58"/>
      <c r="AW47" s="58"/>
      <c r="AX47" s="56"/>
      <c r="AY47" s="106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247"/>
      <c r="BL47" s="247"/>
    </row>
    <row r="48" spans="1:64" ht="12.6" customHeight="1" x14ac:dyDescent="0.4">
      <c r="A48" s="72"/>
      <c r="B48" s="409" t="s">
        <v>138</v>
      </c>
      <c r="C48" s="445"/>
      <c r="D48" s="445"/>
      <c r="E48" s="446"/>
      <c r="F48" s="463" t="s">
        <v>65</v>
      </c>
      <c r="G48" s="415"/>
      <c r="H48" s="415"/>
      <c r="I48" s="415"/>
      <c r="J48" s="415"/>
      <c r="K48" s="415"/>
      <c r="L48" s="409" t="s">
        <v>66</v>
      </c>
      <c r="M48" s="432"/>
      <c r="N48" s="432"/>
      <c r="O48" s="432"/>
      <c r="P48" s="432"/>
      <c r="Q48" s="432"/>
      <c r="R48" s="433"/>
      <c r="S48" s="463" t="s">
        <v>65</v>
      </c>
      <c r="T48" s="415"/>
      <c r="U48" s="415"/>
      <c r="V48" s="415"/>
      <c r="W48" s="415"/>
      <c r="X48" s="416"/>
      <c r="Y48" s="497" t="s">
        <v>72</v>
      </c>
      <c r="Z48" s="497"/>
      <c r="AA48" s="497"/>
      <c r="AB48" s="497"/>
      <c r="AC48" s="497"/>
      <c r="AD48" s="497"/>
      <c r="AE48" s="497"/>
      <c r="AF48" s="498"/>
      <c r="AG48" s="97"/>
      <c r="AH48" s="72"/>
      <c r="AI48" s="56"/>
      <c r="AJ48" s="58"/>
      <c r="AK48" s="58"/>
      <c r="AL48" s="58"/>
      <c r="AM48" s="250"/>
      <c r="AN48" s="187"/>
      <c r="AO48" s="187"/>
      <c r="AP48" s="187"/>
      <c r="AQ48" s="187"/>
      <c r="AR48" s="187"/>
      <c r="AS48" s="56"/>
      <c r="AT48" s="246"/>
      <c r="AU48" s="246"/>
      <c r="AV48" s="246"/>
      <c r="AW48" s="246"/>
      <c r="AX48" s="246"/>
      <c r="AY48" s="246"/>
      <c r="AZ48" s="250"/>
      <c r="BA48" s="187"/>
      <c r="BB48" s="187"/>
      <c r="BC48" s="187"/>
      <c r="BD48" s="187"/>
      <c r="BE48" s="187"/>
      <c r="BF48" s="251"/>
      <c r="BG48" s="251"/>
      <c r="BH48" s="251"/>
      <c r="BI48" s="251"/>
      <c r="BJ48" s="251"/>
      <c r="BK48" s="251"/>
      <c r="BL48" s="251"/>
    </row>
    <row r="49" spans="1:64" ht="12.6" customHeight="1" x14ac:dyDescent="0.4">
      <c r="A49" s="42"/>
      <c r="B49" s="447"/>
      <c r="C49" s="448"/>
      <c r="D49" s="448"/>
      <c r="E49" s="449"/>
      <c r="F49" s="417"/>
      <c r="G49" s="418"/>
      <c r="H49" s="418"/>
      <c r="I49" s="418"/>
      <c r="J49" s="418"/>
      <c r="K49" s="418"/>
      <c r="L49" s="434"/>
      <c r="M49" s="435"/>
      <c r="N49" s="435"/>
      <c r="O49" s="435"/>
      <c r="P49" s="435"/>
      <c r="Q49" s="435"/>
      <c r="R49" s="436"/>
      <c r="S49" s="417"/>
      <c r="T49" s="418"/>
      <c r="U49" s="418"/>
      <c r="V49" s="418"/>
      <c r="W49" s="418"/>
      <c r="X49" s="419"/>
      <c r="Y49" s="441" t="s">
        <v>68</v>
      </c>
      <c r="Z49" s="441"/>
      <c r="AA49" s="441" t="s">
        <v>69</v>
      </c>
      <c r="AB49" s="441"/>
      <c r="AC49" s="209" t="s">
        <v>70</v>
      </c>
      <c r="AD49" s="441" t="s">
        <v>71</v>
      </c>
      <c r="AE49" s="441"/>
      <c r="AF49" s="478"/>
      <c r="AG49" s="203"/>
      <c r="AH49" s="42"/>
      <c r="AI49" s="58"/>
      <c r="AJ49" s="58"/>
      <c r="AK49" s="58"/>
      <c r="AL49" s="58"/>
      <c r="AM49" s="187"/>
      <c r="AN49" s="187"/>
      <c r="AO49" s="187"/>
      <c r="AP49" s="187"/>
      <c r="AQ49" s="187"/>
      <c r="AR49" s="187"/>
      <c r="AS49" s="246"/>
      <c r="AT49" s="246"/>
      <c r="AU49" s="246"/>
      <c r="AV49" s="246"/>
      <c r="AW49" s="246"/>
      <c r="AX49" s="246"/>
      <c r="AY49" s="246"/>
      <c r="AZ49" s="187"/>
      <c r="BA49" s="187"/>
      <c r="BB49" s="187"/>
      <c r="BC49" s="187"/>
      <c r="BD49" s="187"/>
      <c r="BE49" s="187"/>
      <c r="BF49" s="251"/>
      <c r="BG49" s="251"/>
      <c r="BH49" s="251"/>
      <c r="BI49" s="251"/>
      <c r="BJ49" s="251"/>
      <c r="BK49" s="251"/>
      <c r="BL49" s="251"/>
    </row>
    <row r="50" spans="1:64" ht="12.6" customHeight="1" x14ac:dyDescent="0.4">
      <c r="A50" s="42"/>
      <c r="B50" s="499" t="s">
        <v>7</v>
      </c>
      <c r="C50" s="426" t="s">
        <v>8</v>
      </c>
      <c r="D50" s="426"/>
      <c r="E50" s="427"/>
      <c r="F50" s="330" t="s">
        <v>213</v>
      </c>
      <c r="G50" s="331"/>
      <c r="H50" s="331"/>
      <c r="I50" s="331"/>
      <c r="J50" s="331"/>
      <c r="K50" s="332"/>
      <c r="L50" s="467"/>
      <c r="M50" s="464"/>
      <c r="N50" s="64"/>
      <c r="O50" s="64"/>
      <c r="P50" s="64"/>
      <c r="Q50" s="409"/>
      <c r="R50" s="410"/>
      <c r="S50" s="330" t="s">
        <v>214</v>
      </c>
      <c r="T50" s="331"/>
      <c r="U50" s="331"/>
      <c r="V50" s="331"/>
      <c r="W50" s="331"/>
      <c r="X50" s="332"/>
      <c r="Y50" s="420" t="s">
        <v>73</v>
      </c>
      <c r="Z50" s="421"/>
      <c r="AA50" s="421"/>
      <c r="AB50" s="421"/>
      <c r="AC50" s="421"/>
      <c r="AD50" s="482" t="s">
        <v>74</v>
      </c>
      <c r="AE50" s="482"/>
      <c r="AF50" s="483"/>
      <c r="AG50" s="203"/>
      <c r="AH50" s="42"/>
      <c r="AI50" s="73"/>
      <c r="AJ50" s="67"/>
      <c r="AK50" s="67"/>
      <c r="AL50" s="67"/>
      <c r="AM50" s="240"/>
      <c r="AN50" s="240"/>
      <c r="AO50" s="240"/>
      <c r="AP50" s="240"/>
      <c r="AQ50" s="240"/>
      <c r="AR50" s="247"/>
      <c r="AS50" s="56"/>
      <c r="AT50" s="56"/>
      <c r="AU50" s="56"/>
      <c r="AV50" s="56"/>
      <c r="AW50" s="56"/>
      <c r="AX50" s="56"/>
      <c r="AY50" s="56"/>
      <c r="AZ50" s="240"/>
      <c r="BA50" s="240"/>
      <c r="BB50" s="240"/>
      <c r="BC50" s="240"/>
      <c r="BD50" s="240"/>
      <c r="BE50" s="247"/>
      <c r="BF50" s="248"/>
      <c r="BG50" s="241"/>
      <c r="BH50" s="241"/>
      <c r="BI50" s="241"/>
      <c r="BJ50" s="241"/>
      <c r="BK50" s="248"/>
      <c r="BL50" s="241"/>
    </row>
    <row r="51" spans="1:64" ht="12.6" customHeight="1" x14ac:dyDescent="0.4">
      <c r="A51" s="42"/>
      <c r="B51" s="406"/>
      <c r="C51" s="428"/>
      <c r="D51" s="428"/>
      <c r="E51" s="429"/>
      <c r="F51" s="403"/>
      <c r="G51" s="404"/>
      <c r="H51" s="404"/>
      <c r="I51" s="404"/>
      <c r="J51" s="404"/>
      <c r="K51" s="405"/>
      <c r="L51" s="468"/>
      <c r="M51" s="465"/>
      <c r="N51" s="56"/>
      <c r="O51" s="56" t="s">
        <v>210</v>
      </c>
      <c r="P51" s="56"/>
      <c r="Q51" s="411"/>
      <c r="R51" s="412"/>
      <c r="S51" s="403"/>
      <c r="T51" s="404"/>
      <c r="U51" s="404"/>
      <c r="V51" s="404"/>
      <c r="W51" s="404"/>
      <c r="X51" s="405"/>
      <c r="Y51" s="422"/>
      <c r="Z51" s="423"/>
      <c r="AA51" s="423"/>
      <c r="AB51" s="423"/>
      <c r="AC51" s="423"/>
      <c r="AD51" s="484"/>
      <c r="AE51" s="484"/>
      <c r="AF51" s="485"/>
      <c r="AG51" s="298"/>
      <c r="AH51" s="42"/>
      <c r="AI51" s="297"/>
      <c r="AJ51" s="67"/>
      <c r="AK51" s="67"/>
      <c r="AL51" s="67"/>
      <c r="AM51" s="240"/>
      <c r="AN51" s="240"/>
      <c r="AO51" s="240"/>
      <c r="AP51" s="240"/>
      <c r="AQ51" s="240"/>
      <c r="AR51" s="275"/>
      <c r="AS51" s="56"/>
      <c r="AT51" s="56"/>
      <c r="AU51" s="56"/>
      <c r="AV51" s="56"/>
      <c r="AW51" s="56"/>
      <c r="AX51" s="56"/>
      <c r="AY51" s="56"/>
      <c r="AZ51" s="240"/>
      <c r="BA51" s="240"/>
      <c r="BB51" s="240"/>
      <c r="BC51" s="240"/>
      <c r="BD51" s="240"/>
      <c r="BE51" s="275"/>
      <c r="BF51" s="248"/>
      <c r="BG51" s="241"/>
      <c r="BH51" s="241"/>
      <c r="BI51" s="241"/>
      <c r="BJ51" s="241"/>
      <c r="BK51" s="248"/>
      <c r="BL51" s="241"/>
    </row>
    <row r="52" spans="1:64" ht="12.6" customHeight="1" x14ac:dyDescent="0.4">
      <c r="A52" s="42"/>
      <c r="B52" s="500"/>
      <c r="C52" s="430"/>
      <c r="D52" s="430"/>
      <c r="E52" s="431"/>
      <c r="F52" s="333"/>
      <c r="G52" s="334"/>
      <c r="H52" s="334"/>
      <c r="I52" s="334"/>
      <c r="J52" s="334"/>
      <c r="K52" s="335"/>
      <c r="L52" s="469"/>
      <c r="M52" s="466"/>
      <c r="N52" s="65"/>
      <c r="O52" s="65"/>
      <c r="P52" s="65"/>
      <c r="Q52" s="413"/>
      <c r="R52" s="414"/>
      <c r="S52" s="333"/>
      <c r="T52" s="334"/>
      <c r="U52" s="334"/>
      <c r="V52" s="334"/>
      <c r="W52" s="334"/>
      <c r="X52" s="335"/>
      <c r="Y52" s="424"/>
      <c r="Z52" s="425"/>
      <c r="AA52" s="425"/>
      <c r="AB52" s="425"/>
      <c r="AC52" s="425"/>
      <c r="AD52" s="425"/>
      <c r="AE52" s="425"/>
      <c r="AF52" s="486"/>
      <c r="AG52" s="202"/>
      <c r="AH52" s="42"/>
      <c r="AI52" s="73"/>
      <c r="AJ52" s="67"/>
      <c r="AK52" s="67"/>
      <c r="AL52" s="67"/>
      <c r="AM52" s="240"/>
      <c r="AN52" s="240"/>
      <c r="AO52" s="240"/>
      <c r="AP52" s="240"/>
      <c r="AQ52" s="240"/>
      <c r="AR52" s="247"/>
      <c r="AS52" s="56"/>
      <c r="AT52" s="56"/>
      <c r="AU52" s="56"/>
      <c r="AV52" s="56"/>
      <c r="AW52" s="56"/>
      <c r="AX52" s="56"/>
      <c r="AY52" s="56"/>
      <c r="AZ52" s="240"/>
      <c r="BA52" s="240"/>
      <c r="BB52" s="240"/>
      <c r="BC52" s="240"/>
      <c r="BD52" s="240"/>
      <c r="BE52" s="247"/>
      <c r="BF52" s="241"/>
      <c r="BG52" s="241"/>
      <c r="BH52" s="241"/>
      <c r="BI52" s="241"/>
      <c r="BJ52" s="241"/>
      <c r="BK52" s="241"/>
      <c r="BL52" s="241"/>
    </row>
    <row r="53" spans="1:64" ht="12.6" customHeight="1" x14ac:dyDescent="0.4">
      <c r="A53" s="42"/>
      <c r="B53" s="442" t="s">
        <v>1</v>
      </c>
      <c r="C53" s="426" t="s">
        <v>137</v>
      </c>
      <c r="D53" s="426"/>
      <c r="E53" s="427"/>
      <c r="F53" s="330" t="s">
        <v>214</v>
      </c>
      <c r="G53" s="331"/>
      <c r="H53" s="331"/>
      <c r="I53" s="331"/>
      <c r="J53" s="331"/>
      <c r="K53" s="332"/>
      <c r="L53" s="467"/>
      <c r="M53" s="464"/>
      <c r="N53" s="64"/>
      <c r="O53" s="64"/>
      <c r="P53" s="64"/>
      <c r="Q53" s="409"/>
      <c r="R53" s="410"/>
      <c r="S53" s="330" t="s">
        <v>216</v>
      </c>
      <c r="T53" s="331"/>
      <c r="U53" s="331"/>
      <c r="V53" s="331"/>
      <c r="W53" s="331"/>
      <c r="X53" s="332"/>
      <c r="Y53" s="420" t="s">
        <v>73</v>
      </c>
      <c r="Z53" s="421"/>
      <c r="AA53" s="421"/>
      <c r="AB53" s="421"/>
      <c r="AC53" s="421"/>
      <c r="AD53" s="482" t="s">
        <v>75</v>
      </c>
      <c r="AE53" s="482"/>
      <c r="AF53" s="483"/>
      <c r="AG53" s="202"/>
      <c r="AH53" s="42"/>
      <c r="AI53" s="66"/>
      <c r="AJ53" s="67"/>
      <c r="AK53" s="67"/>
      <c r="AL53" s="67"/>
      <c r="AM53" s="240"/>
      <c r="AN53" s="240"/>
      <c r="AO53" s="240"/>
      <c r="AP53" s="240"/>
      <c r="AQ53" s="240"/>
      <c r="AR53" s="247"/>
      <c r="AS53" s="56"/>
      <c r="AT53" s="56"/>
      <c r="AU53" s="56"/>
      <c r="AV53" s="56"/>
      <c r="AW53" s="56"/>
      <c r="AX53" s="56"/>
      <c r="AY53" s="56"/>
      <c r="AZ53" s="240"/>
      <c r="BA53" s="240"/>
      <c r="BB53" s="240"/>
      <c r="BC53" s="240"/>
      <c r="BD53" s="240"/>
      <c r="BE53" s="247"/>
      <c r="BF53" s="241"/>
      <c r="BG53" s="241"/>
      <c r="BH53" s="241"/>
      <c r="BI53" s="241"/>
      <c r="BJ53" s="241"/>
      <c r="BK53" s="248"/>
      <c r="BL53" s="241"/>
    </row>
    <row r="54" spans="1:64" ht="12.6" customHeight="1" x14ac:dyDescent="0.4">
      <c r="A54" s="42"/>
      <c r="B54" s="443"/>
      <c r="C54" s="428"/>
      <c r="D54" s="428"/>
      <c r="E54" s="429"/>
      <c r="F54" s="403"/>
      <c r="G54" s="404"/>
      <c r="H54" s="404"/>
      <c r="I54" s="404"/>
      <c r="J54" s="404"/>
      <c r="K54" s="405"/>
      <c r="L54" s="468"/>
      <c r="M54" s="465"/>
      <c r="N54" s="56"/>
      <c r="O54" s="56" t="s">
        <v>210</v>
      </c>
      <c r="P54" s="56"/>
      <c r="Q54" s="411"/>
      <c r="R54" s="412"/>
      <c r="S54" s="403"/>
      <c r="T54" s="404"/>
      <c r="U54" s="404"/>
      <c r="V54" s="404"/>
      <c r="W54" s="404"/>
      <c r="X54" s="405"/>
      <c r="Y54" s="422"/>
      <c r="Z54" s="423"/>
      <c r="AA54" s="423"/>
      <c r="AB54" s="423"/>
      <c r="AC54" s="423"/>
      <c r="AD54" s="484"/>
      <c r="AE54" s="484"/>
      <c r="AF54" s="485"/>
      <c r="AG54" s="300"/>
      <c r="AH54" s="42"/>
      <c r="AI54" s="66"/>
      <c r="AJ54" s="67"/>
      <c r="AK54" s="67"/>
      <c r="AL54" s="67"/>
      <c r="AM54" s="240"/>
      <c r="AN54" s="240"/>
      <c r="AO54" s="240"/>
      <c r="AP54" s="240"/>
      <c r="AQ54" s="240"/>
      <c r="AR54" s="275"/>
      <c r="AS54" s="56"/>
      <c r="AT54" s="56"/>
      <c r="AU54" s="56"/>
      <c r="AV54" s="56"/>
      <c r="AW54" s="56"/>
      <c r="AX54" s="56"/>
      <c r="AY54" s="56"/>
      <c r="AZ54" s="240"/>
      <c r="BA54" s="240"/>
      <c r="BB54" s="240"/>
      <c r="BC54" s="240"/>
      <c r="BD54" s="240"/>
      <c r="BE54" s="275"/>
      <c r="BF54" s="241"/>
      <c r="BG54" s="241"/>
      <c r="BH54" s="241"/>
      <c r="BI54" s="241"/>
      <c r="BJ54" s="241"/>
      <c r="BK54" s="248"/>
      <c r="BL54" s="241"/>
    </row>
    <row r="55" spans="1:64" ht="12.6" customHeight="1" x14ac:dyDescent="0.4">
      <c r="A55" s="42"/>
      <c r="B55" s="444"/>
      <c r="C55" s="430"/>
      <c r="D55" s="430"/>
      <c r="E55" s="431"/>
      <c r="F55" s="333"/>
      <c r="G55" s="334"/>
      <c r="H55" s="334"/>
      <c r="I55" s="334"/>
      <c r="J55" s="334"/>
      <c r="K55" s="335"/>
      <c r="L55" s="469"/>
      <c r="M55" s="466"/>
      <c r="N55" s="65"/>
      <c r="O55" s="65"/>
      <c r="P55" s="65"/>
      <c r="Q55" s="413"/>
      <c r="R55" s="414"/>
      <c r="S55" s="333"/>
      <c r="T55" s="334"/>
      <c r="U55" s="334"/>
      <c r="V55" s="334"/>
      <c r="W55" s="334"/>
      <c r="X55" s="335"/>
      <c r="Y55" s="424"/>
      <c r="Z55" s="425"/>
      <c r="AA55" s="425"/>
      <c r="AB55" s="425"/>
      <c r="AC55" s="425"/>
      <c r="AD55" s="425"/>
      <c r="AE55" s="425"/>
      <c r="AF55" s="486"/>
      <c r="AG55" s="42"/>
      <c r="AH55" s="42"/>
      <c r="AI55" s="66"/>
      <c r="AJ55" s="67"/>
      <c r="AK55" s="67"/>
      <c r="AL55" s="67"/>
      <c r="AM55" s="240"/>
      <c r="AN55" s="240"/>
      <c r="AO55" s="240"/>
      <c r="AP55" s="240"/>
      <c r="AQ55" s="240"/>
      <c r="AR55" s="247"/>
      <c r="AS55" s="56"/>
      <c r="AT55" s="56"/>
      <c r="AU55" s="56"/>
      <c r="AV55" s="56"/>
      <c r="AW55" s="56"/>
      <c r="AX55" s="56"/>
      <c r="AY55" s="56"/>
      <c r="AZ55" s="240"/>
      <c r="BA55" s="240"/>
      <c r="BB55" s="240"/>
      <c r="BC55" s="240"/>
      <c r="BD55" s="240"/>
      <c r="BE55" s="247"/>
      <c r="BF55" s="241"/>
      <c r="BG55" s="241"/>
      <c r="BH55" s="241"/>
      <c r="BI55" s="241"/>
      <c r="BJ55" s="241"/>
      <c r="BK55" s="241"/>
      <c r="BL55" s="241"/>
    </row>
    <row r="56" spans="1:64" ht="15.6" customHeight="1" x14ac:dyDescent="0.4">
      <c r="A56" s="42"/>
      <c r="B56" s="442" t="s">
        <v>64</v>
      </c>
      <c r="C56" s="426" t="s">
        <v>55</v>
      </c>
      <c r="D56" s="426"/>
      <c r="E56" s="427"/>
      <c r="F56" s="330" t="s">
        <v>214</v>
      </c>
      <c r="G56" s="331"/>
      <c r="H56" s="331"/>
      <c r="I56" s="331"/>
      <c r="J56" s="331"/>
      <c r="K56" s="332"/>
      <c r="L56" s="467"/>
      <c r="M56" s="464"/>
      <c r="N56" s="64"/>
      <c r="O56" s="64"/>
      <c r="P56" s="64"/>
      <c r="Q56" s="409"/>
      <c r="R56" s="410"/>
      <c r="S56" s="330" t="s">
        <v>215</v>
      </c>
      <c r="T56" s="331"/>
      <c r="U56" s="331"/>
      <c r="V56" s="331"/>
      <c r="W56" s="331"/>
      <c r="X56" s="332"/>
      <c r="Y56" s="420" t="s">
        <v>73</v>
      </c>
      <c r="Z56" s="421"/>
      <c r="AA56" s="421"/>
      <c r="AB56" s="421"/>
      <c r="AC56" s="421"/>
      <c r="AD56" s="482" t="s">
        <v>75</v>
      </c>
      <c r="AE56" s="482"/>
      <c r="AF56" s="483"/>
      <c r="AG56" s="42"/>
      <c r="AH56" s="42"/>
      <c r="AI56" s="66"/>
      <c r="AJ56" s="67"/>
      <c r="AK56" s="67"/>
      <c r="AL56" s="67"/>
      <c r="AM56" s="240"/>
      <c r="AN56" s="240"/>
      <c r="AO56" s="240"/>
      <c r="AP56" s="240"/>
      <c r="AQ56" s="240"/>
      <c r="AR56" s="242"/>
      <c r="AS56" s="56"/>
      <c r="AT56" s="56"/>
      <c r="AU56" s="56"/>
      <c r="AV56" s="56"/>
      <c r="AW56" s="56"/>
      <c r="AX56" s="56"/>
      <c r="AY56" s="56"/>
      <c r="AZ56" s="240"/>
      <c r="BA56" s="240"/>
      <c r="BB56" s="240"/>
      <c r="BC56" s="240"/>
      <c r="BD56" s="240"/>
      <c r="BE56" s="242"/>
      <c r="BF56" s="241"/>
      <c r="BG56" s="241"/>
      <c r="BH56" s="241"/>
      <c r="BI56" s="241"/>
      <c r="BJ56" s="241"/>
      <c r="BK56" s="241"/>
      <c r="BL56" s="241"/>
    </row>
    <row r="57" spans="1:64" ht="15.6" customHeight="1" x14ac:dyDescent="0.4">
      <c r="A57" s="42"/>
      <c r="B57" s="443"/>
      <c r="C57" s="428"/>
      <c r="D57" s="428"/>
      <c r="E57" s="429"/>
      <c r="F57" s="403"/>
      <c r="G57" s="404"/>
      <c r="H57" s="404"/>
      <c r="I57" s="404"/>
      <c r="J57" s="404"/>
      <c r="K57" s="405"/>
      <c r="L57" s="468"/>
      <c r="M57" s="465"/>
      <c r="N57" s="56"/>
      <c r="O57" s="56" t="s">
        <v>210</v>
      </c>
      <c r="P57" s="56"/>
      <c r="Q57" s="411"/>
      <c r="R57" s="412"/>
      <c r="S57" s="403"/>
      <c r="T57" s="404"/>
      <c r="U57" s="404"/>
      <c r="V57" s="404"/>
      <c r="W57" s="404"/>
      <c r="X57" s="405"/>
      <c r="Y57" s="422"/>
      <c r="Z57" s="423"/>
      <c r="AA57" s="423"/>
      <c r="AB57" s="423"/>
      <c r="AC57" s="423"/>
      <c r="AD57" s="484"/>
      <c r="AE57" s="484"/>
      <c r="AF57" s="485"/>
      <c r="AG57" s="42"/>
      <c r="AH57" s="42"/>
      <c r="AI57" s="66"/>
      <c r="AJ57" s="67"/>
      <c r="AK57" s="67"/>
      <c r="AL57" s="67"/>
      <c r="AM57" s="240"/>
      <c r="AN57" s="240"/>
      <c r="AO57" s="240"/>
      <c r="AP57" s="240"/>
      <c r="AQ57" s="240"/>
      <c r="AR57" s="242"/>
      <c r="AS57" s="56"/>
      <c r="AT57" s="56"/>
      <c r="AU57" s="56"/>
      <c r="AV57" s="56"/>
      <c r="AW57" s="56"/>
      <c r="AX57" s="56"/>
      <c r="AY57" s="56"/>
      <c r="AZ57" s="240"/>
      <c r="BA57" s="240"/>
      <c r="BB57" s="240"/>
      <c r="BC57" s="240"/>
      <c r="BD57" s="240"/>
      <c r="BE57" s="242"/>
      <c r="BF57" s="241"/>
      <c r="BG57" s="241"/>
      <c r="BH57" s="241"/>
      <c r="BI57" s="241"/>
      <c r="BJ57" s="241"/>
      <c r="BK57" s="241"/>
      <c r="BL57" s="241"/>
    </row>
    <row r="58" spans="1:64" ht="12.6" customHeight="1" x14ac:dyDescent="0.4">
      <c r="A58" s="42"/>
      <c r="B58" s="444"/>
      <c r="C58" s="430"/>
      <c r="D58" s="430"/>
      <c r="E58" s="431"/>
      <c r="F58" s="333"/>
      <c r="G58" s="334"/>
      <c r="H58" s="334"/>
      <c r="I58" s="334"/>
      <c r="J58" s="334"/>
      <c r="K58" s="335"/>
      <c r="L58" s="469"/>
      <c r="M58" s="466"/>
      <c r="N58" s="65"/>
      <c r="O58" s="65"/>
      <c r="P58" s="65"/>
      <c r="Q58" s="413"/>
      <c r="R58" s="414"/>
      <c r="S58" s="333"/>
      <c r="T58" s="334"/>
      <c r="U58" s="334"/>
      <c r="V58" s="334"/>
      <c r="W58" s="334"/>
      <c r="X58" s="335"/>
      <c r="Y58" s="424"/>
      <c r="Z58" s="425"/>
      <c r="AA58" s="425"/>
      <c r="AB58" s="425"/>
      <c r="AC58" s="425"/>
      <c r="AD58" s="425"/>
      <c r="AE58" s="425"/>
      <c r="AF58" s="486"/>
      <c r="AG58" s="42"/>
      <c r="AH58" s="42"/>
      <c r="AI58" s="106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247"/>
      <c r="AV58" s="56"/>
      <c r="AW58" s="56"/>
      <c r="AX58" s="56"/>
      <c r="AY58" s="106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247"/>
      <c r="BL58" s="247"/>
    </row>
    <row r="59" spans="1:64" ht="12.6" customHeight="1" x14ac:dyDescent="0.4">
      <c r="A59" s="42"/>
      <c r="B59" s="106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247"/>
      <c r="O59" s="56"/>
      <c r="P59" s="56"/>
      <c r="Q59" s="56"/>
      <c r="R59" s="106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247"/>
      <c r="AE59" s="247"/>
      <c r="AF59" s="247"/>
      <c r="AG59" s="42"/>
      <c r="AH59" s="42"/>
      <c r="AI59" s="106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247"/>
      <c r="AV59" s="56"/>
      <c r="AW59" s="56"/>
      <c r="AX59" s="56"/>
      <c r="AY59" s="106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247"/>
      <c r="BL59" s="247"/>
    </row>
    <row r="60" spans="1:64" ht="10.5" customHeight="1" x14ac:dyDescent="0.4">
      <c r="A60" s="42"/>
      <c r="B60" s="437" t="s">
        <v>174</v>
      </c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95"/>
      <c r="O60" s="369"/>
      <c r="P60" s="56"/>
      <c r="Q60" s="926" t="s">
        <v>222</v>
      </c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241"/>
      <c r="AD60" s="241"/>
      <c r="AE60" s="241"/>
      <c r="AF60" s="241"/>
      <c r="AG60" s="202"/>
      <c r="AH60" s="42"/>
      <c r="AI60" s="66"/>
      <c r="AJ60" s="67"/>
      <c r="AK60" s="67"/>
      <c r="AL60" s="67"/>
      <c r="AM60" s="240"/>
      <c r="AN60" s="240"/>
      <c r="AO60" s="240"/>
      <c r="AP60" s="240"/>
      <c r="AQ60" s="240"/>
      <c r="AR60" s="247"/>
      <c r="AS60" s="56"/>
      <c r="AT60" s="56"/>
      <c r="AU60" s="56"/>
      <c r="AV60" s="56"/>
      <c r="AW60" s="56"/>
      <c r="AX60" s="56"/>
      <c r="AY60" s="56"/>
      <c r="AZ60" s="240"/>
      <c r="BA60" s="240"/>
      <c r="BB60" s="240"/>
      <c r="BC60" s="240"/>
      <c r="BD60" s="240"/>
      <c r="BE60" s="247"/>
      <c r="BF60" s="241"/>
      <c r="BG60" s="241"/>
      <c r="BH60" s="241"/>
      <c r="BI60" s="241"/>
      <c r="BJ60" s="241"/>
      <c r="BK60" s="241"/>
      <c r="BL60" s="241"/>
    </row>
    <row r="61" spans="1:64" s="54" customFormat="1" ht="10.5" customHeight="1" x14ac:dyDescent="0.4">
      <c r="A61" s="42"/>
      <c r="B61" s="439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96"/>
      <c r="O61" s="373"/>
      <c r="P61" s="56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241"/>
      <c r="AD61" s="248"/>
      <c r="AE61" s="248"/>
      <c r="AF61" s="241"/>
      <c r="AG61" s="206"/>
      <c r="AH61" s="42"/>
      <c r="AI61" s="66"/>
      <c r="AJ61" s="67"/>
      <c r="AK61" s="67"/>
      <c r="AL61" s="67"/>
      <c r="AM61" s="240"/>
      <c r="AN61" s="240"/>
      <c r="AO61" s="240"/>
      <c r="AP61" s="240"/>
      <c r="AQ61" s="240"/>
      <c r="AR61" s="247"/>
      <c r="AS61" s="56"/>
      <c r="AT61" s="56"/>
      <c r="AU61" s="56"/>
      <c r="AV61" s="56"/>
      <c r="AW61" s="56"/>
      <c r="AX61" s="56"/>
      <c r="AY61" s="56"/>
      <c r="AZ61" s="240"/>
      <c r="BA61" s="240"/>
      <c r="BB61" s="240"/>
      <c r="BC61" s="240"/>
      <c r="BD61" s="240"/>
      <c r="BE61" s="247"/>
      <c r="BF61" s="241"/>
      <c r="BG61" s="241"/>
      <c r="BH61" s="241"/>
      <c r="BI61" s="241"/>
      <c r="BJ61" s="241"/>
      <c r="BK61" s="248"/>
      <c r="BL61" s="241"/>
    </row>
    <row r="62" spans="1:64" ht="12.6" customHeight="1" x14ac:dyDescent="0.4">
      <c r="A62" s="42"/>
      <c r="B62" s="442" t="s">
        <v>0</v>
      </c>
      <c r="C62" s="426" t="s">
        <v>8</v>
      </c>
      <c r="D62" s="426"/>
      <c r="E62" s="427"/>
      <c r="F62" s="330" t="s">
        <v>215</v>
      </c>
      <c r="G62" s="331"/>
      <c r="H62" s="331"/>
      <c r="I62" s="331"/>
      <c r="J62" s="331"/>
      <c r="K62" s="332"/>
      <c r="L62" s="467"/>
      <c r="M62" s="464"/>
      <c r="N62" s="64"/>
      <c r="O62" s="64"/>
      <c r="P62" s="64"/>
      <c r="Q62" s="409"/>
      <c r="R62" s="410"/>
      <c r="S62" s="330" t="s">
        <v>216</v>
      </c>
      <c r="T62" s="331"/>
      <c r="U62" s="331"/>
      <c r="V62" s="331"/>
      <c r="W62" s="331"/>
      <c r="X62" s="332"/>
      <c r="Y62" s="480" t="s">
        <v>73</v>
      </c>
      <c r="Z62" s="421"/>
      <c r="AA62" s="421"/>
      <c r="AB62" s="421"/>
      <c r="AC62" s="421"/>
      <c r="AD62" s="482" t="s">
        <v>75</v>
      </c>
      <c r="AE62" s="482"/>
      <c r="AF62" s="483"/>
      <c r="AG62" s="206"/>
      <c r="AH62" s="42"/>
      <c r="AI62" s="66"/>
      <c r="AJ62" s="67"/>
      <c r="AK62" s="67"/>
      <c r="AL62" s="67"/>
      <c r="AM62" s="240"/>
      <c r="AN62" s="240"/>
      <c r="AO62" s="240"/>
      <c r="AP62" s="240"/>
      <c r="AQ62" s="240"/>
      <c r="AR62" s="247"/>
      <c r="AS62" s="56"/>
      <c r="AT62" s="56"/>
      <c r="AU62" s="56"/>
      <c r="AV62" s="56"/>
      <c r="AW62" s="56"/>
      <c r="AX62" s="56"/>
      <c r="AY62" s="56"/>
      <c r="AZ62" s="240"/>
      <c r="BA62" s="240"/>
      <c r="BB62" s="240"/>
      <c r="BC62" s="240"/>
      <c r="BD62" s="240"/>
      <c r="BE62" s="247"/>
      <c r="BF62" s="241"/>
      <c r="BG62" s="241"/>
      <c r="BH62" s="241"/>
      <c r="BI62" s="241"/>
      <c r="BJ62" s="241"/>
      <c r="BK62" s="241"/>
      <c r="BL62" s="241"/>
    </row>
    <row r="63" spans="1:64" ht="12.6" customHeight="1" x14ac:dyDescent="0.4">
      <c r="A63" s="42"/>
      <c r="B63" s="443"/>
      <c r="C63" s="428"/>
      <c r="D63" s="428"/>
      <c r="E63" s="429"/>
      <c r="F63" s="403"/>
      <c r="G63" s="404"/>
      <c r="H63" s="404"/>
      <c r="I63" s="404"/>
      <c r="J63" s="404"/>
      <c r="K63" s="405"/>
      <c r="L63" s="468"/>
      <c r="M63" s="465"/>
      <c r="N63" s="56"/>
      <c r="O63" s="56" t="s">
        <v>210</v>
      </c>
      <c r="P63" s="56"/>
      <c r="Q63" s="411"/>
      <c r="R63" s="412"/>
      <c r="S63" s="403"/>
      <c r="T63" s="404"/>
      <c r="U63" s="404"/>
      <c r="V63" s="404"/>
      <c r="W63" s="404"/>
      <c r="X63" s="405"/>
      <c r="Y63" s="481"/>
      <c r="Z63" s="423"/>
      <c r="AA63" s="423"/>
      <c r="AB63" s="423"/>
      <c r="AC63" s="423"/>
      <c r="AD63" s="484"/>
      <c r="AE63" s="484"/>
      <c r="AF63" s="485"/>
      <c r="AG63" s="299"/>
      <c r="AH63" s="42"/>
      <c r="AI63" s="66"/>
      <c r="AJ63" s="67"/>
      <c r="AK63" s="67"/>
      <c r="AL63" s="67"/>
      <c r="AM63" s="240"/>
      <c r="AN63" s="240"/>
      <c r="AO63" s="240"/>
      <c r="AP63" s="240"/>
      <c r="AQ63" s="240"/>
      <c r="AR63" s="275"/>
      <c r="AS63" s="56"/>
      <c r="AT63" s="56"/>
      <c r="AU63" s="56"/>
      <c r="AV63" s="56"/>
      <c r="AW63" s="56"/>
      <c r="AX63" s="56"/>
      <c r="AY63" s="56"/>
      <c r="AZ63" s="240"/>
      <c r="BA63" s="240"/>
      <c r="BB63" s="240"/>
      <c r="BC63" s="240"/>
      <c r="BD63" s="240"/>
      <c r="BE63" s="275"/>
      <c r="BF63" s="241"/>
      <c r="BG63" s="241"/>
      <c r="BH63" s="241"/>
      <c r="BI63" s="241"/>
      <c r="BJ63" s="241"/>
      <c r="BK63" s="241"/>
      <c r="BL63" s="241"/>
    </row>
    <row r="64" spans="1:64" ht="10.5" customHeight="1" x14ac:dyDescent="0.4">
      <c r="A64" s="42"/>
      <c r="B64" s="444"/>
      <c r="C64" s="430"/>
      <c r="D64" s="430"/>
      <c r="E64" s="431"/>
      <c r="F64" s="333"/>
      <c r="G64" s="334"/>
      <c r="H64" s="334"/>
      <c r="I64" s="334"/>
      <c r="J64" s="334"/>
      <c r="K64" s="335"/>
      <c r="L64" s="469"/>
      <c r="M64" s="466"/>
      <c r="N64" s="65"/>
      <c r="O64" s="65"/>
      <c r="P64" s="65"/>
      <c r="Q64" s="413"/>
      <c r="R64" s="414"/>
      <c r="S64" s="333"/>
      <c r="T64" s="334"/>
      <c r="U64" s="334"/>
      <c r="V64" s="334"/>
      <c r="W64" s="334"/>
      <c r="X64" s="335"/>
      <c r="Y64" s="424"/>
      <c r="Z64" s="425"/>
      <c r="AA64" s="425"/>
      <c r="AB64" s="425"/>
      <c r="AC64" s="425"/>
      <c r="AD64" s="425"/>
      <c r="AE64" s="425"/>
      <c r="AF64" s="486"/>
      <c r="AG64" s="227"/>
      <c r="AH64" s="42"/>
      <c r="AI64" s="66"/>
      <c r="AJ64" s="67"/>
      <c r="AK64" s="67"/>
      <c r="AL64" s="67"/>
      <c r="AM64" s="249"/>
      <c r="AN64" s="249"/>
      <c r="AO64" s="249"/>
      <c r="AP64" s="249"/>
      <c r="AQ64" s="249"/>
      <c r="AR64" s="242"/>
      <c r="AS64" s="56"/>
      <c r="AT64" s="56"/>
      <c r="AU64" s="56"/>
      <c r="AV64" s="56"/>
      <c r="AW64" s="56"/>
      <c r="AX64" s="56"/>
      <c r="AY64" s="56"/>
      <c r="AZ64" s="249"/>
      <c r="BA64" s="249"/>
      <c r="BB64" s="249"/>
      <c r="BC64" s="249"/>
      <c r="BD64" s="249"/>
      <c r="BE64" s="242"/>
      <c r="BF64" s="241"/>
      <c r="BG64" s="241"/>
      <c r="BH64" s="241"/>
      <c r="BI64" s="241"/>
      <c r="BJ64" s="241"/>
      <c r="BK64" s="241"/>
      <c r="BL64" s="241"/>
    </row>
    <row r="65" spans="1:64" ht="12.6" customHeight="1" x14ac:dyDescent="0.4">
      <c r="A65" s="42"/>
      <c r="B65" s="442" t="s">
        <v>10</v>
      </c>
      <c r="C65" s="426" t="s">
        <v>137</v>
      </c>
      <c r="D65" s="426"/>
      <c r="E65" s="427"/>
      <c r="F65" s="330" t="s">
        <v>213</v>
      </c>
      <c r="G65" s="331"/>
      <c r="H65" s="331"/>
      <c r="I65" s="331"/>
      <c r="J65" s="331"/>
      <c r="K65" s="332"/>
      <c r="L65" s="467"/>
      <c r="M65" s="464"/>
      <c r="N65" s="64"/>
      <c r="O65" s="64"/>
      <c r="P65" s="64"/>
      <c r="Q65" s="409"/>
      <c r="R65" s="410"/>
      <c r="S65" s="330" t="s">
        <v>215</v>
      </c>
      <c r="T65" s="331"/>
      <c r="U65" s="331"/>
      <c r="V65" s="331"/>
      <c r="W65" s="331"/>
      <c r="X65" s="332"/>
      <c r="Y65" s="480" t="s">
        <v>73</v>
      </c>
      <c r="Z65" s="421"/>
      <c r="AA65" s="421"/>
      <c r="AB65" s="421"/>
      <c r="AC65" s="421"/>
      <c r="AD65" s="482" t="s">
        <v>75</v>
      </c>
      <c r="AE65" s="482"/>
      <c r="AF65" s="483"/>
      <c r="AG65" s="227"/>
      <c r="AH65" s="42"/>
      <c r="AI65" s="106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247"/>
      <c r="AV65" s="56"/>
      <c r="AW65" s="56"/>
      <c r="AX65" s="56"/>
      <c r="AY65" s="106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247"/>
      <c r="BL65" s="247"/>
    </row>
    <row r="66" spans="1:64" ht="12.6" customHeight="1" x14ac:dyDescent="0.4">
      <c r="A66" s="42"/>
      <c r="B66" s="443"/>
      <c r="C66" s="428"/>
      <c r="D66" s="428"/>
      <c r="E66" s="429"/>
      <c r="F66" s="403"/>
      <c r="G66" s="404"/>
      <c r="H66" s="404"/>
      <c r="I66" s="404"/>
      <c r="J66" s="404"/>
      <c r="K66" s="405"/>
      <c r="L66" s="468"/>
      <c r="M66" s="465"/>
      <c r="N66" s="56"/>
      <c r="O66" s="56" t="s">
        <v>210</v>
      </c>
      <c r="P66" s="56"/>
      <c r="Q66" s="411"/>
      <c r="R66" s="412"/>
      <c r="S66" s="403"/>
      <c r="T66" s="404"/>
      <c r="U66" s="404"/>
      <c r="V66" s="404"/>
      <c r="W66" s="404"/>
      <c r="X66" s="405"/>
      <c r="Y66" s="481"/>
      <c r="Z66" s="423"/>
      <c r="AA66" s="423"/>
      <c r="AB66" s="423"/>
      <c r="AC66" s="423"/>
      <c r="AD66" s="484"/>
      <c r="AE66" s="484"/>
      <c r="AF66" s="485"/>
      <c r="AG66" s="299"/>
      <c r="AH66" s="42"/>
      <c r="AI66" s="106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275"/>
      <c r="AV66" s="56"/>
      <c r="AW66" s="56"/>
      <c r="AX66" s="56"/>
      <c r="AY66" s="106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275"/>
      <c r="BL66" s="275"/>
    </row>
    <row r="67" spans="1:64" ht="12.6" customHeight="1" x14ac:dyDescent="0.4">
      <c r="A67" s="42"/>
      <c r="B67" s="444"/>
      <c r="C67" s="430"/>
      <c r="D67" s="430"/>
      <c r="E67" s="431"/>
      <c r="F67" s="333"/>
      <c r="G67" s="334"/>
      <c r="H67" s="334"/>
      <c r="I67" s="334"/>
      <c r="J67" s="334"/>
      <c r="K67" s="335"/>
      <c r="L67" s="469"/>
      <c r="M67" s="466"/>
      <c r="N67" s="65"/>
      <c r="O67" s="65"/>
      <c r="P67" s="65"/>
      <c r="Q67" s="413"/>
      <c r="R67" s="414"/>
      <c r="S67" s="333"/>
      <c r="T67" s="334"/>
      <c r="U67" s="334"/>
      <c r="V67" s="334"/>
      <c r="W67" s="334"/>
      <c r="X67" s="335"/>
      <c r="Y67" s="424"/>
      <c r="Z67" s="425"/>
      <c r="AA67" s="425"/>
      <c r="AB67" s="425"/>
      <c r="AC67" s="425"/>
      <c r="AD67" s="425"/>
      <c r="AE67" s="425"/>
      <c r="AF67" s="486"/>
      <c r="AG67" s="227"/>
      <c r="AH67" s="42"/>
      <c r="AI67" s="106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247"/>
      <c r="AV67" s="56"/>
      <c r="AW67" s="56"/>
      <c r="AX67" s="56"/>
      <c r="AY67" s="106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247"/>
      <c r="BL67" s="247"/>
    </row>
    <row r="68" spans="1:64" ht="12.6" customHeight="1" x14ac:dyDescent="0.4">
      <c r="A68" s="42"/>
      <c r="B68" s="442" t="s">
        <v>67</v>
      </c>
      <c r="C68" s="426" t="s">
        <v>55</v>
      </c>
      <c r="D68" s="426"/>
      <c r="E68" s="427"/>
      <c r="F68" s="330" t="s">
        <v>213</v>
      </c>
      <c r="G68" s="331"/>
      <c r="H68" s="331"/>
      <c r="I68" s="331"/>
      <c r="J68" s="331"/>
      <c r="K68" s="332"/>
      <c r="L68" s="467"/>
      <c r="M68" s="464"/>
      <c r="N68" s="64"/>
      <c r="O68" s="64"/>
      <c r="P68" s="64"/>
      <c r="Q68" s="409"/>
      <c r="R68" s="410"/>
      <c r="S68" s="330" t="s">
        <v>216</v>
      </c>
      <c r="T68" s="331"/>
      <c r="U68" s="331"/>
      <c r="V68" s="331"/>
      <c r="W68" s="331"/>
      <c r="X68" s="332"/>
      <c r="Y68" s="480" t="s">
        <v>73</v>
      </c>
      <c r="Z68" s="421"/>
      <c r="AA68" s="421"/>
      <c r="AB68" s="421"/>
      <c r="AC68" s="421"/>
      <c r="AD68" s="482" t="s">
        <v>75</v>
      </c>
      <c r="AE68" s="482"/>
      <c r="AF68" s="483"/>
      <c r="AG68" s="206"/>
      <c r="AH68" s="42"/>
      <c r="AI68" s="66"/>
      <c r="AJ68" s="67"/>
      <c r="AK68" s="67"/>
      <c r="AL68" s="67"/>
      <c r="AM68" s="240"/>
      <c r="AN68" s="240"/>
      <c r="AO68" s="240"/>
      <c r="AP68" s="240"/>
      <c r="AQ68" s="240"/>
      <c r="AR68" s="247"/>
      <c r="AS68" s="56"/>
      <c r="AT68" s="56"/>
      <c r="AU68" s="56"/>
      <c r="AV68" s="56"/>
      <c r="AW68" s="56"/>
      <c r="AX68" s="56"/>
      <c r="AY68" s="56"/>
      <c r="AZ68" s="240"/>
      <c r="BA68" s="240"/>
      <c r="BB68" s="240"/>
      <c r="BC68" s="240"/>
      <c r="BD68" s="240"/>
      <c r="BE68" s="247"/>
      <c r="BF68" s="248"/>
      <c r="BG68" s="241"/>
      <c r="BH68" s="241"/>
      <c r="BI68" s="241"/>
      <c r="BJ68" s="241"/>
      <c r="BK68" s="248"/>
      <c r="BL68" s="241"/>
    </row>
    <row r="69" spans="1:64" ht="12.6" customHeight="1" x14ac:dyDescent="0.4">
      <c r="A69" s="42"/>
      <c r="B69" s="443"/>
      <c r="C69" s="428"/>
      <c r="D69" s="428"/>
      <c r="E69" s="429"/>
      <c r="F69" s="403"/>
      <c r="G69" s="404"/>
      <c r="H69" s="404"/>
      <c r="I69" s="404"/>
      <c r="J69" s="404"/>
      <c r="K69" s="405"/>
      <c r="L69" s="468"/>
      <c r="M69" s="465"/>
      <c r="N69" s="56"/>
      <c r="O69" s="56" t="s">
        <v>210</v>
      </c>
      <c r="P69" s="56"/>
      <c r="Q69" s="411"/>
      <c r="R69" s="412"/>
      <c r="S69" s="403"/>
      <c r="T69" s="404"/>
      <c r="U69" s="404"/>
      <c r="V69" s="404"/>
      <c r="W69" s="404"/>
      <c r="X69" s="405"/>
      <c r="Y69" s="481"/>
      <c r="Z69" s="423"/>
      <c r="AA69" s="423"/>
      <c r="AB69" s="423"/>
      <c r="AC69" s="423"/>
      <c r="AD69" s="484"/>
      <c r="AE69" s="484"/>
      <c r="AF69" s="485"/>
      <c r="AG69" s="299"/>
      <c r="AH69" s="42"/>
      <c r="AI69" s="66"/>
      <c r="AJ69" s="67"/>
      <c r="AK69" s="67"/>
      <c r="AL69" s="67"/>
      <c r="AM69" s="240"/>
      <c r="AN69" s="240"/>
      <c r="AO69" s="240"/>
      <c r="AP69" s="240"/>
      <c r="AQ69" s="240"/>
      <c r="AR69" s="275"/>
      <c r="AS69" s="56"/>
      <c r="AT69" s="56"/>
      <c r="AU69" s="56"/>
      <c r="AV69" s="56"/>
      <c r="AW69" s="56"/>
      <c r="AX69" s="56"/>
      <c r="AY69" s="56"/>
      <c r="AZ69" s="240"/>
      <c r="BA69" s="240"/>
      <c r="BB69" s="240"/>
      <c r="BC69" s="240"/>
      <c r="BD69" s="240"/>
      <c r="BE69" s="275"/>
      <c r="BF69" s="248"/>
      <c r="BG69" s="241"/>
      <c r="BH69" s="241"/>
      <c r="BI69" s="241"/>
      <c r="BJ69" s="241"/>
      <c r="BK69" s="248"/>
      <c r="BL69" s="241"/>
    </row>
    <row r="70" spans="1:64" ht="12.6" customHeight="1" x14ac:dyDescent="0.4">
      <c r="A70" s="42"/>
      <c r="B70" s="444"/>
      <c r="C70" s="430"/>
      <c r="D70" s="430"/>
      <c r="E70" s="431"/>
      <c r="F70" s="333"/>
      <c r="G70" s="334"/>
      <c r="H70" s="334"/>
      <c r="I70" s="334"/>
      <c r="J70" s="334"/>
      <c r="K70" s="335"/>
      <c r="L70" s="469"/>
      <c r="M70" s="466"/>
      <c r="N70" s="65"/>
      <c r="O70" s="65"/>
      <c r="P70" s="65"/>
      <c r="Q70" s="413"/>
      <c r="R70" s="414"/>
      <c r="S70" s="333"/>
      <c r="T70" s="334"/>
      <c r="U70" s="334"/>
      <c r="V70" s="334"/>
      <c r="W70" s="334"/>
      <c r="X70" s="335"/>
      <c r="Y70" s="424"/>
      <c r="Z70" s="425"/>
      <c r="AA70" s="425"/>
      <c r="AB70" s="425"/>
      <c r="AC70" s="425"/>
      <c r="AD70" s="425"/>
      <c r="AE70" s="425"/>
      <c r="AF70" s="486"/>
      <c r="AG70" s="206"/>
      <c r="AH70" s="42"/>
      <c r="AI70" s="66"/>
      <c r="AJ70" s="67"/>
      <c r="AK70" s="67"/>
      <c r="AL70" s="67"/>
      <c r="AM70" s="240"/>
      <c r="AN70" s="240"/>
      <c r="AO70" s="240"/>
      <c r="AP70" s="240"/>
      <c r="AQ70" s="240"/>
      <c r="AR70" s="247"/>
      <c r="AS70" s="56"/>
      <c r="AT70" s="56"/>
      <c r="AU70" s="56"/>
      <c r="AV70" s="56"/>
      <c r="AW70" s="56"/>
      <c r="AX70" s="56"/>
      <c r="AY70" s="56"/>
      <c r="AZ70" s="240"/>
      <c r="BA70" s="240"/>
      <c r="BB70" s="240"/>
      <c r="BC70" s="240"/>
      <c r="BD70" s="240"/>
      <c r="BE70" s="247"/>
      <c r="BF70" s="241"/>
      <c r="BG70" s="241"/>
      <c r="BH70" s="241"/>
      <c r="BI70" s="241"/>
      <c r="BJ70" s="241"/>
      <c r="BK70" s="241"/>
      <c r="BL70" s="241"/>
    </row>
    <row r="71" spans="1:64" ht="12.6" customHeight="1" x14ac:dyDescent="0.4">
      <c r="A71" s="42"/>
      <c r="B71" s="66"/>
      <c r="C71" s="67"/>
      <c r="D71" s="67"/>
      <c r="E71" s="67"/>
      <c r="F71" s="240"/>
      <c r="G71" s="240"/>
      <c r="H71" s="240"/>
      <c r="I71" s="240"/>
      <c r="J71" s="240"/>
      <c r="K71" s="247"/>
      <c r="L71" s="56"/>
      <c r="M71" s="56"/>
      <c r="N71" s="56"/>
      <c r="O71" s="56"/>
      <c r="P71" s="56"/>
      <c r="Q71" s="56"/>
      <c r="R71" s="56"/>
      <c r="S71" s="240"/>
      <c r="T71" s="240"/>
      <c r="U71" s="240"/>
      <c r="V71" s="240"/>
      <c r="W71" s="240"/>
      <c r="X71" s="247"/>
      <c r="Y71" s="241"/>
      <c r="Z71" s="241"/>
      <c r="AA71" s="241"/>
      <c r="AB71" s="241"/>
      <c r="AC71" s="241"/>
      <c r="AD71" s="248"/>
      <c r="AE71" s="248"/>
      <c r="AF71" s="241"/>
      <c r="AG71" s="206"/>
      <c r="AH71" s="42"/>
      <c r="AI71" s="66"/>
      <c r="AJ71" s="67"/>
      <c r="AK71" s="67"/>
      <c r="AL71" s="67"/>
      <c r="AM71" s="240"/>
      <c r="AN71" s="240"/>
      <c r="AO71" s="240"/>
      <c r="AP71" s="240"/>
      <c r="AQ71" s="240"/>
      <c r="AR71" s="247"/>
      <c r="AS71" s="56"/>
      <c r="AT71" s="56"/>
      <c r="AU71" s="56"/>
      <c r="AV71" s="56"/>
      <c r="AW71" s="56"/>
      <c r="AX71" s="56"/>
      <c r="AY71" s="56"/>
      <c r="AZ71" s="240"/>
      <c r="BA71" s="240"/>
      <c r="BB71" s="240"/>
      <c r="BC71" s="240"/>
      <c r="BD71" s="240"/>
      <c r="BE71" s="247"/>
      <c r="BF71" s="241"/>
      <c r="BG71" s="241"/>
      <c r="BH71" s="241"/>
      <c r="BI71" s="241"/>
      <c r="BJ71" s="241"/>
      <c r="BK71" s="248"/>
      <c r="BL71" s="241"/>
    </row>
    <row r="72" spans="1:64" ht="15.6" customHeight="1" x14ac:dyDescent="0.4">
      <c r="A72" s="42"/>
      <c r="B72" s="472" t="s">
        <v>218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4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</row>
    <row r="73" spans="1:64" ht="15.6" customHeight="1" x14ac:dyDescent="0.4">
      <c r="A73" s="58"/>
      <c r="B73" s="475" t="s">
        <v>219</v>
      </c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7"/>
      <c r="AG73" s="186"/>
      <c r="AH73" s="186"/>
      <c r="AI73" s="186"/>
    </row>
    <row r="74" spans="1:64" ht="15.6" customHeight="1" x14ac:dyDescent="0.4">
      <c r="A74" s="56"/>
      <c r="B74" s="308" t="s">
        <v>169</v>
      </c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10"/>
      <c r="AG74" s="186"/>
      <c r="AH74" s="186"/>
      <c r="AI74" s="202"/>
      <c r="AJ74" s="202"/>
      <c r="AK74" s="202"/>
      <c r="AL74" s="202"/>
      <c r="AM74" s="202"/>
      <c r="AN74" s="202"/>
      <c r="AO74" s="210"/>
      <c r="AP74" s="210"/>
      <c r="AQ74" s="210"/>
      <c r="AR74" s="210"/>
      <c r="AS74" s="210"/>
      <c r="AT74" s="210"/>
      <c r="AU74" s="202"/>
      <c r="AV74" s="202"/>
      <c r="AW74" s="202"/>
      <c r="AX74" s="202"/>
      <c r="AY74" s="202"/>
      <c r="AZ74" s="202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</row>
    <row r="75" spans="1:64" ht="15.6" customHeight="1" x14ac:dyDescent="0.4">
      <c r="A75" s="151"/>
      <c r="B75" s="311" t="s">
        <v>165</v>
      </c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3"/>
      <c r="AI75" s="202"/>
      <c r="AJ75" s="202"/>
      <c r="AK75" s="202"/>
      <c r="AL75" s="202"/>
      <c r="AM75" s="202"/>
      <c r="AN75" s="202"/>
      <c r="AO75" s="210"/>
      <c r="AP75" s="210"/>
      <c r="AQ75" s="210"/>
      <c r="AR75" s="210"/>
      <c r="AS75" s="210"/>
      <c r="AT75" s="210"/>
      <c r="AU75" s="202"/>
      <c r="AV75" s="202"/>
      <c r="AW75" s="202"/>
      <c r="AX75" s="202"/>
      <c r="AY75" s="202"/>
      <c r="AZ75" s="202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</row>
    <row r="76" spans="1:64" ht="15.6" customHeight="1" x14ac:dyDescent="0.4">
      <c r="A76" s="151"/>
      <c r="B76" s="314" t="s">
        <v>166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6"/>
      <c r="AI76" s="48"/>
      <c r="AJ76" s="211"/>
      <c r="AK76" s="206"/>
      <c r="AL76" s="211"/>
      <c r="AM76" s="206"/>
      <c r="AN76" s="206"/>
      <c r="AO76" s="48"/>
      <c r="AP76" s="211"/>
      <c r="AQ76" s="206"/>
      <c r="AR76" s="211"/>
      <c r="AS76" s="206"/>
      <c r="AT76" s="206"/>
      <c r="AU76" s="48"/>
      <c r="AV76" s="211"/>
      <c r="AW76" s="206"/>
      <c r="AX76" s="211"/>
      <c r="AY76" s="206"/>
      <c r="AZ76" s="206"/>
      <c r="BA76" s="50"/>
      <c r="BB76" s="50"/>
      <c r="BC76" s="50"/>
      <c r="BD76" s="50"/>
      <c r="BE76" s="50"/>
      <c r="BF76" s="50"/>
      <c r="BG76" s="50"/>
      <c r="BH76" s="50"/>
      <c r="BI76" s="50"/>
      <c r="BJ76" s="212"/>
      <c r="BK76" s="212"/>
    </row>
    <row r="77" spans="1:64" ht="12.6" customHeight="1" x14ac:dyDescent="0.4">
      <c r="A77" s="149"/>
      <c r="B77" s="150"/>
      <c r="C77" s="150"/>
      <c r="D77" s="150"/>
      <c r="E77" s="150"/>
      <c r="F77" s="57"/>
      <c r="G77" s="57"/>
      <c r="H77" s="138"/>
      <c r="I77" s="138"/>
      <c r="J77" s="138"/>
      <c r="K77" s="138"/>
      <c r="L77" s="138"/>
      <c r="M77" s="56"/>
      <c r="N77" s="56"/>
      <c r="O77" s="56"/>
      <c r="P77" s="130"/>
      <c r="Q77" s="58"/>
      <c r="R77" s="130"/>
      <c r="S77" s="58"/>
      <c r="T77" s="58"/>
      <c r="U77" s="58"/>
      <c r="V77" s="186"/>
      <c r="W77" s="186"/>
      <c r="X77" s="186"/>
      <c r="Y77" s="186"/>
      <c r="Z77" s="186"/>
      <c r="AA77" s="186"/>
      <c r="AB77" s="186"/>
      <c r="AC77" s="186"/>
      <c r="AD77" s="140"/>
      <c r="AE77" s="140"/>
      <c r="AF77" s="146"/>
      <c r="AI77" s="48"/>
      <c r="AJ77" s="211"/>
      <c r="AK77" s="206"/>
      <c r="AL77" s="211"/>
      <c r="AM77" s="206"/>
      <c r="AN77" s="206"/>
      <c r="AO77" s="48"/>
      <c r="AP77" s="211"/>
      <c r="AQ77" s="206"/>
      <c r="AR77" s="211"/>
      <c r="AS77" s="206"/>
      <c r="AT77" s="206"/>
      <c r="AU77" s="48"/>
      <c r="AV77" s="211"/>
      <c r="AW77" s="206"/>
      <c r="AX77" s="211"/>
      <c r="AY77" s="206"/>
      <c r="AZ77" s="206"/>
      <c r="BA77" s="50"/>
      <c r="BB77" s="50"/>
      <c r="BC77" s="50"/>
      <c r="BD77" s="50"/>
      <c r="BE77" s="50"/>
      <c r="BF77" s="50"/>
      <c r="BG77" s="50"/>
      <c r="BH77" s="50"/>
      <c r="BI77" s="50"/>
      <c r="BJ77" s="212"/>
      <c r="BK77" s="212"/>
    </row>
    <row r="78" spans="1:64" ht="12.6" customHeight="1" x14ac:dyDescent="0.4">
      <c r="A78" s="58"/>
      <c r="B78" s="58"/>
      <c r="C78" s="58"/>
      <c r="D78" s="58"/>
      <c r="E78" s="58"/>
      <c r="F78" s="63"/>
      <c r="G78" s="57"/>
      <c r="H78" s="68"/>
      <c r="I78" s="138"/>
      <c r="J78" s="138"/>
      <c r="K78" s="138"/>
      <c r="L78" s="138"/>
      <c r="M78" s="56"/>
      <c r="N78" s="56"/>
      <c r="O78" s="56"/>
      <c r="P78" s="130"/>
      <c r="Q78" s="56"/>
      <c r="R78" s="130"/>
      <c r="S78" s="58"/>
      <c r="T78" s="70"/>
      <c r="U78" s="58"/>
      <c r="V78" s="186"/>
      <c r="W78" s="186"/>
      <c r="X78" s="186"/>
      <c r="Y78" s="186"/>
      <c r="Z78" s="186"/>
      <c r="AA78" s="186"/>
      <c r="AB78" s="186"/>
      <c r="AC78" s="186"/>
      <c r="AD78" s="140"/>
      <c r="AE78" s="140"/>
      <c r="AF78" s="146"/>
      <c r="AI78" s="202"/>
      <c r="AJ78" s="202"/>
      <c r="AK78" s="202"/>
      <c r="AL78" s="202"/>
      <c r="AM78" s="202"/>
      <c r="AN78" s="202"/>
      <c r="AO78" s="48"/>
      <c r="AP78" s="211"/>
      <c r="AQ78" s="206"/>
      <c r="AR78" s="205"/>
      <c r="AS78" s="206"/>
      <c r="AT78" s="202"/>
      <c r="AU78" s="48"/>
      <c r="AV78" s="48"/>
      <c r="AW78" s="211"/>
      <c r="AX78" s="206"/>
      <c r="AY78" s="206"/>
      <c r="AZ78" s="202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4" ht="12.6" customHeight="1" x14ac:dyDescent="0.4">
      <c r="A79" s="58"/>
      <c r="B79" s="58"/>
      <c r="C79" s="128"/>
      <c r="D79" s="58"/>
      <c r="E79" s="58"/>
      <c r="F79" s="57"/>
      <c r="G79" s="57"/>
      <c r="H79" s="138"/>
      <c r="I79" s="138"/>
      <c r="J79" s="138"/>
      <c r="K79" s="138"/>
      <c r="L79" s="138"/>
      <c r="M79" s="56"/>
      <c r="N79" s="56"/>
      <c r="O79" s="56"/>
      <c r="P79" s="130"/>
      <c r="Q79" s="56"/>
      <c r="R79" s="128"/>
      <c r="S79" s="58"/>
      <c r="T79" s="70"/>
      <c r="U79" s="58"/>
      <c r="V79" s="186"/>
      <c r="W79" s="186"/>
      <c r="X79" s="186"/>
      <c r="Y79" s="186"/>
      <c r="Z79" s="186"/>
      <c r="AA79" s="186"/>
      <c r="AB79" s="186"/>
      <c r="AC79" s="186"/>
      <c r="AD79" s="69"/>
      <c r="AE79" s="69"/>
      <c r="AF79" s="71"/>
      <c r="AI79" s="202"/>
      <c r="AJ79" s="202"/>
      <c r="AK79" s="202"/>
      <c r="AL79" s="202"/>
      <c r="AM79" s="202"/>
      <c r="AN79" s="202"/>
      <c r="AO79" s="48"/>
      <c r="AP79" s="211"/>
      <c r="AQ79" s="206"/>
      <c r="AR79" s="205"/>
      <c r="AS79" s="206"/>
      <c r="AT79" s="202"/>
      <c r="AU79" s="48"/>
      <c r="AV79" s="48"/>
      <c r="AW79" s="211"/>
      <c r="AX79" s="206"/>
      <c r="AY79" s="206"/>
      <c r="AZ79" s="202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</row>
    <row r="80" spans="1:64" ht="12.6" customHeight="1" x14ac:dyDescent="0.4">
      <c r="A80" s="56"/>
      <c r="B80" s="56"/>
      <c r="C80" s="130"/>
      <c r="D80" s="58"/>
      <c r="E80" s="151"/>
      <c r="F80" s="58"/>
      <c r="G80" s="56"/>
      <c r="H80" s="147"/>
      <c r="I80" s="147"/>
      <c r="J80" s="148"/>
      <c r="K80" s="148"/>
      <c r="L80" s="148"/>
      <c r="M80" s="148"/>
      <c r="N80" s="71"/>
      <c r="O80" s="58"/>
      <c r="P80" s="153"/>
      <c r="Q80" s="56"/>
      <c r="R80" s="166"/>
      <c r="S80" s="58"/>
      <c r="T80" s="70"/>
      <c r="U80" s="58"/>
      <c r="V80" s="186"/>
      <c r="W80" s="186"/>
      <c r="X80" s="186"/>
      <c r="Y80" s="186"/>
      <c r="Z80" s="186"/>
      <c r="AA80" s="186"/>
      <c r="AB80" s="186"/>
      <c r="AC80" s="186"/>
      <c r="AD80" s="69"/>
      <c r="AE80" s="69"/>
      <c r="AF80" s="71"/>
      <c r="AI80" s="48"/>
      <c r="AJ80" s="211"/>
      <c r="AK80" s="206"/>
      <c r="AL80" s="211"/>
      <c r="AM80" s="206"/>
      <c r="AN80" s="206"/>
      <c r="AO80" s="202"/>
      <c r="AP80" s="202"/>
      <c r="AQ80" s="202"/>
      <c r="AR80" s="202"/>
      <c r="AS80" s="202"/>
      <c r="AT80" s="202"/>
      <c r="AU80" s="48"/>
      <c r="AV80" s="211"/>
      <c r="AW80" s="206"/>
      <c r="AX80" s="211"/>
      <c r="AY80" s="206"/>
      <c r="AZ80" s="206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</row>
    <row r="81" spans="1:63" ht="12.6" customHeight="1" x14ac:dyDescent="0.4">
      <c r="A81" s="56"/>
      <c r="B81" s="56"/>
      <c r="C81" s="130"/>
      <c r="D81" s="58"/>
      <c r="E81" s="151"/>
      <c r="F81" s="58"/>
      <c r="G81" s="56"/>
      <c r="H81" s="147"/>
      <c r="I81" s="147"/>
      <c r="J81" s="148"/>
      <c r="K81" s="148"/>
      <c r="L81" s="148"/>
      <c r="M81" s="148"/>
      <c r="N81" s="71"/>
      <c r="O81" s="58"/>
      <c r="P81" s="58"/>
      <c r="Q81" s="56"/>
      <c r="R81" s="128"/>
      <c r="S81" s="58"/>
      <c r="T81" s="151"/>
      <c r="U81" s="58"/>
      <c r="V81" s="56"/>
      <c r="W81" s="56"/>
      <c r="X81" s="154"/>
      <c r="Y81" s="140"/>
      <c r="Z81" s="140"/>
      <c r="AA81" s="140"/>
      <c r="AB81" s="140"/>
      <c r="AC81" s="140"/>
      <c r="AD81" s="140"/>
      <c r="AE81" s="140"/>
      <c r="AF81" s="146"/>
      <c r="AI81" s="48"/>
      <c r="AJ81" s="211"/>
      <c r="AK81" s="206"/>
      <c r="AL81" s="211"/>
      <c r="AM81" s="206"/>
      <c r="AN81" s="206"/>
      <c r="AO81" s="202"/>
      <c r="AP81" s="202"/>
      <c r="AQ81" s="202"/>
      <c r="AR81" s="202"/>
      <c r="AS81" s="202"/>
      <c r="AT81" s="202"/>
      <c r="AU81" s="48"/>
      <c r="AV81" s="211"/>
      <c r="AW81" s="206"/>
      <c r="AX81" s="211"/>
      <c r="AY81" s="206"/>
      <c r="AZ81" s="206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</row>
    <row r="82" spans="1:63" ht="12.6" customHeight="1" x14ac:dyDescent="0.4">
      <c r="A82" s="56"/>
      <c r="B82" s="58"/>
      <c r="C82" s="130"/>
      <c r="D82" s="58"/>
      <c r="E82" s="58"/>
      <c r="F82" s="58"/>
      <c r="G82" s="56"/>
      <c r="H82" s="147"/>
      <c r="I82" s="147"/>
      <c r="J82" s="148"/>
      <c r="K82" s="148"/>
      <c r="L82" s="148"/>
      <c r="M82" s="148"/>
      <c r="N82" s="97"/>
      <c r="O82" s="58"/>
      <c r="P82" s="130"/>
      <c r="Q82" s="58"/>
      <c r="R82" s="166"/>
      <c r="S82" s="58"/>
      <c r="T82" s="151"/>
      <c r="U82" s="58"/>
      <c r="V82" s="56"/>
      <c r="W82" s="154"/>
      <c r="X82" s="154"/>
      <c r="Y82" s="140"/>
      <c r="Z82" s="140"/>
      <c r="AA82" s="140"/>
      <c r="AB82" s="140"/>
      <c r="AC82" s="140"/>
      <c r="AD82" s="140"/>
      <c r="AE82" s="140"/>
      <c r="AF82" s="146"/>
      <c r="AI82" s="48"/>
      <c r="AJ82" s="211"/>
      <c r="AK82" s="206"/>
      <c r="AL82" s="211"/>
      <c r="AM82" s="206"/>
      <c r="AN82" s="206"/>
      <c r="AO82" s="48"/>
      <c r="AP82" s="211"/>
      <c r="AQ82" s="206"/>
      <c r="AR82" s="205"/>
      <c r="AS82" s="206"/>
      <c r="AT82" s="202"/>
      <c r="AU82" s="202"/>
      <c r="AV82" s="202"/>
      <c r="AW82" s="202"/>
      <c r="AX82" s="202"/>
      <c r="AY82" s="202"/>
      <c r="AZ82" s="202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</row>
    <row r="83" spans="1:63" ht="12.6" customHeight="1" x14ac:dyDescent="0.4">
      <c r="A83" s="72"/>
      <c r="B83" s="56"/>
      <c r="C83" s="130"/>
      <c r="D83" s="58"/>
      <c r="E83" s="70"/>
      <c r="F83" s="58"/>
      <c r="G83" s="56"/>
      <c r="H83" s="147"/>
      <c r="I83" s="147"/>
      <c r="J83" s="148"/>
      <c r="K83" s="148"/>
      <c r="L83" s="148"/>
      <c r="M83" s="148"/>
      <c r="N83" s="97"/>
      <c r="O83" s="58"/>
      <c r="P83" s="130"/>
      <c r="Q83" s="99"/>
      <c r="R83" s="130"/>
      <c r="S83" s="58"/>
      <c r="T83" s="151"/>
      <c r="U83" s="58"/>
      <c r="V83" s="56"/>
      <c r="W83" s="56"/>
      <c r="X83" s="154"/>
      <c r="Y83" s="69"/>
      <c r="Z83" s="69"/>
      <c r="AA83" s="69"/>
      <c r="AB83" s="69"/>
      <c r="AC83" s="69"/>
      <c r="AD83" s="69"/>
      <c r="AE83" s="69"/>
      <c r="AF83" s="98"/>
      <c r="AI83" s="48"/>
      <c r="AJ83" s="211"/>
      <c r="AK83" s="206"/>
      <c r="AL83" s="211"/>
      <c r="AM83" s="206"/>
      <c r="AN83" s="206"/>
      <c r="AO83" s="48"/>
      <c r="AP83" s="211"/>
      <c r="AQ83" s="206"/>
      <c r="AR83" s="205"/>
      <c r="AS83" s="206"/>
      <c r="AT83" s="202"/>
      <c r="AU83" s="202"/>
      <c r="AV83" s="202"/>
      <c r="AW83" s="202"/>
      <c r="AX83" s="202"/>
      <c r="AY83" s="202"/>
      <c r="AZ83" s="202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</row>
    <row r="84" spans="1:63" ht="12.6" customHeight="1" x14ac:dyDescent="0.4">
      <c r="A84" s="72"/>
      <c r="B84" s="56"/>
      <c r="C84" s="128"/>
      <c r="D84" s="58"/>
      <c r="E84" s="70"/>
      <c r="F84" s="58"/>
      <c r="G84" s="56"/>
      <c r="H84" s="147"/>
      <c r="I84" s="147"/>
      <c r="J84" s="148"/>
      <c r="K84" s="148"/>
      <c r="L84" s="148"/>
      <c r="M84" s="148"/>
      <c r="N84" s="146"/>
      <c r="O84" s="58"/>
      <c r="P84" s="130"/>
      <c r="Q84" s="99"/>
      <c r="R84" s="130"/>
      <c r="S84" s="58"/>
      <c r="T84" s="151"/>
      <c r="U84" s="58"/>
      <c r="V84" s="56"/>
      <c r="W84" s="154"/>
      <c r="X84" s="154"/>
      <c r="Y84" s="69"/>
      <c r="Z84" s="69"/>
      <c r="AA84" s="69"/>
      <c r="AB84" s="69"/>
      <c r="AC84" s="69"/>
      <c r="AD84" s="69"/>
      <c r="AE84" s="69"/>
      <c r="AF84" s="98"/>
    </row>
    <row r="85" spans="1:63" ht="12.6" customHeight="1" x14ac:dyDescent="0.4">
      <c r="A85" s="72"/>
      <c r="B85" s="56"/>
      <c r="C85" s="166"/>
      <c r="D85" s="58"/>
      <c r="E85" s="70"/>
      <c r="F85" s="58"/>
      <c r="G85" s="56"/>
      <c r="H85" s="147"/>
      <c r="I85" s="147"/>
      <c r="J85" s="148"/>
      <c r="K85" s="148"/>
      <c r="L85" s="148"/>
      <c r="M85" s="148"/>
      <c r="N85" s="146"/>
      <c r="O85" s="66"/>
      <c r="P85" s="130"/>
      <c r="Q85" s="99"/>
      <c r="R85" s="130"/>
      <c r="S85" s="58"/>
      <c r="T85" s="151"/>
      <c r="U85" s="58"/>
      <c r="V85" s="56"/>
      <c r="W85" s="154"/>
      <c r="X85" s="154"/>
      <c r="Y85" s="69"/>
      <c r="Z85" s="69"/>
      <c r="AA85" s="69"/>
      <c r="AB85" s="69"/>
      <c r="AC85" s="69"/>
      <c r="AD85" s="69"/>
      <c r="AE85" s="69"/>
      <c r="AF85" s="98"/>
    </row>
    <row r="86" spans="1:63" ht="12.6" customHeight="1" x14ac:dyDescent="0.4">
      <c r="A86" s="56"/>
      <c r="B86" s="56"/>
      <c r="C86" s="128"/>
      <c r="D86" s="58"/>
      <c r="E86" s="151"/>
      <c r="F86" s="58"/>
      <c r="G86" s="56"/>
      <c r="H86" s="147"/>
      <c r="I86" s="147"/>
      <c r="J86" s="148"/>
      <c r="K86" s="148"/>
      <c r="L86" s="148"/>
      <c r="M86" s="148"/>
      <c r="N86" s="136"/>
      <c r="O86" s="66"/>
      <c r="P86" s="151"/>
      <c r="Q86" s="154"/>
      <c r="R86" s="138"/>
      <c r="S86" s="138"/>
      <c r="T86" s="138"/>
      <c r="U86" s="138"/>
      <c r="V86" s="138"/>
      <c r="W86" s="153"/>
      <c r="X86" s="154"/>
      <c r="Y86" s="69"/>
      <c r="Z86" s="69"/>
      <c r="AA86" s="69"/>
      <c r="AB86" s="69"/>
      <c r="AC86" s="69"/>
      <c r="AD86" s="69"/>
      <c r="AE86" s="69"/>
      <c r="AF86" s="56"/>
    </row>
    <row r="87" spans="1:63" s="54" customFormat="1" ht="12.6" customHeight="1" x14ac:dyDescent="0.4">
      <c r="A87" s="72"/>
      <c r="B87" s="58"/>
      <c r="C87" s="166"/>
      <c r="D87" s="58"/>
      <c r="E87" s="151"/>
      <c r="F87" s="58"/>
      <c r="G87" s="56"/>
      <c r="H87" s="147"/>
      <c r="I87" s="147"/>
      <c r="J87" s="148"/>
      <c r="K87" s="148"/>
      <c r="L87" s="148"/>
      <c r="M87" s="148"/>
      <c r="N87" s="136"/>
      <c r="O87" s="66"/>
      <c r="P87" s="151"/>
      <c r="Q87" s="151"/>
      <c r="R87" s="68"/>
      <c r="S87" s="138"/>
      <c r="T87" s="138"/>
      <c r="U87" s="138"/>
      <c r="V87" s="138"/>
      <c r="W87" s="153"/>
      <c r="X87" s="151"/>
      <c r="Y87" s="69"/>
      <c r="Z87" s="69"/>
      <c r="AA87" s="69"/>
      <c r="AB87" s="69"/>
      <c r="AC87" s="69"/>
      <c r="AD87" s="69"/>
      <c r="AE87" s="69"/>
      <c r="AF87" s="71"/>
    </row>
    <row r="88" spans="1:63" ht="12.6" customHeight="1" x14ac:dyDescent="0.4">
      <c r="A88" s="56"/>
      <c r="B88" s="58"/>
      <c r="C88" s="130"/>
      <c r="D88" s="58"/>
      <c r="E88" s="151"/>
      <c r="F88" s="58"/>
      <c r="G88" s="56"/>
      <c r="H88" s="147"/>
      <c r="I88" s="147"/>
      <c r="J88" s="148"/>
      <c r="K88" s="148"/>
      <c r="L88" s="148"/>
      <c r="M88" s="148"/>
      <c r="N88" s="98"/>
      <c r="O88" s="58"/>
      <c r="P88" s="151"/>
      <c r="Q88" s="154"/>
      <c r="R88" s="138"/>
      <c r="S88" s="138"/>
      <c r="T88" s="138"/>
      <c r="U88" s="138"/>
      <c r="V88" s="138"/>
      <c r="W88" s="153"/>
      <c r="X88" s="154"/>
      <c r="Y88" s="69"/>
      <c r="Z88" s="69"/>
      <c r="AA88" s="69"/>
      <c r="AB88" s="69"/>
      <c r="AC88" s="69"/>
      <c r="AD88" s="69"/>
      <c r="AE88" s="69"/>
      <c r="AF88" s="71"/>
    </row>
    <row r="89" spans="1:63" ht="12.6" customHeight="1" x14ac:dyDescent="0.4">
      <c r="A89" s="58"/>
      <c r="B89" s="58"/>
      <c r="C89" s="130"/>
      <c r="D89" s="58"/>
      <c r="E89" s="151"/>
      <c r="F89" s="58"/>
      <c r="G89" s="56"/>
      <c r="H89" s="147"/>
      <c r="I89" s="147"/>
      <c r="J89" s="148"/>
      <c r="K89" s="148"/>
      <c r="L89" s="148"/>
      <c r="M89" s="148"/>
      <c r="N89" s="98"/>
      <c r="O89" s="58"/>
      <c r="P89" s="149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227"/>
      <c r="AF89" s="150"/>
    </row>
    <row r="90" spans="1:63" ht="12.6" customHeight="1" x14ac:dyDescent="0.4">
      <c r="A90" s="58"/>
      <c r="B90" s="58"/>
      <c r="C90" s="130"/>
      <c r="D90" s="58"/>
      <c r="E90" s="151"/>
      <c r="F90" s="58"/>
      <c r="G90" s="56"/>
      <c r="H90" s="147"/>
      <c r="I90" s="147"/>
      <c r="J90" s="148"/>
      <c r="K90" s="148"/>
      <c r="L90" s="148"/>
      <c r="M90" s="148"/>
      <c r="N90" s="98"/>
      <c r="O90" s="58"/>
      <c r="P90" s="58"/>
      <c r="Q90" s="58"/>
      <c r="R90" s="130"/>
      <c r="S90" s="58"/>
      <c r="T90" s="58"/>
      <c r="U90" s="58"/>
      <c r="V90" s="56"/>
      <c r="W90" s="56"/>
      <c r="X90" s="154"/>
      <c r="Y90" s="69"/>
      <c r="Z90" s="69"/>
      <c r="AA90" s="69"/>
      <c r="AB90" s="69"/>
      <c r="AC90" s="69"/>
      <c r="AD90" s="69"/>
      <c r="AE90" s="69"/>
      <c r="AF90" s="71"/>
    </row>
    <row r="91" spans="1:63" ht="12.6" customHeight="1" x14ac:dyDescent="0.4">
      <c r="A91" s="151"/>
      <c r="B91" s="154"/>
      <c r="C91" s="107"/>
      <c r="D91" s="107"/>
      <c r="E91" s="107"/>
      <c r="F91" s="107"/>
      <c r="G91" s="107"/>
      <c r="H91" s="153"/>
      <c r="I91" s="154"/>
      <c r="J91" s="134"/>
      <c r="K91" s="134"/>
      <c r="L91" s="134"/>
      <c r="M91" s="134"/>
      <c r="N91" s="56"/>
      <c r="O91" s="58"/>
      <c r="P91" s="130"/>
      <c r="Q91" s="58"/>
      <c r="R91" s="130"/>
      <c r="S91" s="58"/>
      <c r="T91" s="58"/>
      <c r="U91" s="58"/>
      <c r="V91" s="56"/>
      <c r="W91" s="154"/>
      <c r="X91" s="154"/>
      <c r="Y91" s="69"/>
      <c r="Z91" s="69"/>
      <c r="AA91" s="69"/>
      <c r="AB91" s="69"/>
      <c r="AC91" s="69"/>
      <c r="AD91" s="69"/>
      <c r="AE91" s="69"/>
      <c r="AF91" s="71"/>
    </row>
    <row r="92" spans="1:63" ht="12.6" customHeight="1" x14ac:dyDescent="0.4">
      <c r="A92" s="151"/>
      <c r="B92" s="151"/>
      <c r="C92" s="164"/>
      <c r="D92" s="165"/>
      <c r="E92" s="165"/>
      <c r="F92" s="165"/>
      <c r="G92" s="165"/>
      <c r="H92" s="153"/>
      <c r="I92" s="151"/>
      <c r="J92" s="134"/>
      <c r="K92" s="134"/>
      <c r="L92" s="134"/>
      <c r="M92" s="134"/>
      <c r="N92" s="150"/>
      <c r="O92" s="71"/>
      <c r="P92" s="130"/>
      <c r="Q92" s="56"/>
      <c r="R92" s="130"/>
      <c r="S92" s="58"/>
      <c r="T92" s="151"/>
      <c r="U92" s="58"/>
      <c r="V92" s="56"/>
      <c r="W92" s="56"/>
      <c r="X92" s="154"/>
      <c r="Y92" s="69"/>
      <c r="Z92" s="69"/>
      <c r="AA92" s="69"/>
      <c r="AB92" s="69"/>
      <c r="AC92" s="69"/>
      <c r="AD92" s="69"/>
      <c r="AE92" s="69"/>
      <c r="AF92" s="146"/>
    </row>
    <row r="93" spans="1:63" ht="12.6" customHeight="1" x14ac:dyDescent="0.4">
      <c r="A93" s="151"/>
      <c r="B93" s="154"/>
      <c r="C93" s="165"/>
      <c r="D93" s="165"/>
      <c r="E93" s="165"/>
      <c r="F93" s="165"/>
      <c r="G93" s="165"/>
      <c r="H93" s="153"/>
      <c r="I93" s="154"/>
      <c r="J93" s="134"/>
      <c r="K93" s="134"/>
      <c r="L93" s="134"/>
      <c r="M93" s="134"/>
      <c r="N93" s="71"/>
      <c r="O93" s="58"/>
      <c r="P93" s="130"/>
      <c r="Q93" s="56"/>
      <c r="R93" s="130"/>
      <c r="S93" s="58"/>
      <c r="T93" s="151"/>
      <c r="U93" s="58"/>
      <c r="V93" s="56"/>
      <c r="W93" s="154"/>
      <c r="X93" s="154"/>
      <c r="Y93" s="69"/>
      <c r="Z93" s="69"/>
      <c r="AA93" s="69"/>
      <c r="AB93" s="69"/>
      <c r="AC93" s="69"/>
      <c r="AD93" s="69"/>
      <c r="AE93" s="69"/>
      <c r="AF93" s="146"/>
    </row>
    <row r="94" spans="1:63" ht="12.6" customHeight="1" x14ac:dyDescent="0.4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58"/>
      <c r="P94" s="130"/>
      <c r="Q94" s="58"/>
      <c r="R94" s="128"/>
      <c r="S94" s="58"/>
      <c r="T94" s="58"/>
      <c r="U94" s="58"/>
      <c r="V94" s="56"/>
      <c r="W94" s="56"/>
      <c r="X94" s="154"/>
      <c r="Y94" s="140"/>
      <c r="Z94" s="140"/>
      <c r="AA94" s="140"/>
      <c r="AB94" s="140"/>
      <c r="AC94" s="140"/>
      <c r="AD94" s="140"/>
      <c r="AE94" s="140"/>
      <c r="AF94" s="146"/>
    </row>
    <row r="95" spans="1:63" ht="12.6" customHeight="1" x14ac:dyDescent="0.4">
      <c r="A95" s="56"/>
      <c r="B95" s="56"/>
      <c r="C95" s="130"/>
      <c r="D95" s="58"/>
      <c r="E95" s="151"/>
      <c r="F95" s="58"/>
      <c r="G95" s="56"/>
      <c r="H95" s="147"/>
      <c r="I95" s="147"/>
      <c r="J95" s="148"/>
      <c r="K95" s="148"/>
      <c r="L95" s="148"/>
      <c r="M95" s="148"/>
      <c r="N95" s="146"/>
      <c r="O95" s="58"/>
      <c r="P95" s="130"/>
      <c r="Q95" s="56"/>
      <c r="R95" s="166"/>
      <c r="S95" s="58"/>
      <c r="T95" s="70"/>
      <c r="U95" s="58"/>
      <c r="V95" s="56"/>
      <c r="W95" s="154"/>
      <c r="X95" s="154"/>
      <c r="Y95" s="140"/>
      <c r="Z95" s="140"/>
      <c r="AA95" s="140"/>
      <c r="AB95" s="140"/>
      <c r="AC95" s="140"/>
      <c r="AD95" s="140"/>
      <c r="AE95" s="140"/>
      <c r="AF95" s="146"/>
    </row>
    <row r="96" spans="1:63" ht="12.6" customHeight="1" x14ac:dyDescent="0.4">
      <c r="A96" s="56"/>
      <c r="B96" s="56"/>
      <c r="C96" s="130"/>
      <c r="D96" s="58"/>
      <c r="E96" s="151"/>
      <c r="F96" s="58"/>
      <c r="G96" s="56"/>
      <c r="H96" s="147"/>
      <c r="I96" s="147"/>
      <c r="J96" s="148"/>
      <c r="K96" s="148"/>
      <c r="L96" s="148"/>
      <c r="M96" s="148"/>
      <c r="N96" s="146"/>
      <c r="O96" s="58"/>
      <c r="P96" s="132"/>
      <c r="Q96" s="56"/>
      <c r="R96" s="58"/>
      <c r="S96" s="58"/>
      <c r="T96" s="70"/>
      <c r="U96" s="58"/>
      <c r="V96" s="56"/>
      <c r="W96" s="133"/>
      <c r="X96" s="133"/>
      <c r="Y96" s="69"/>
      <c r="Z96" s="69"/>
      <c r="AA96" s="69"/>
      <c r="AB96" s="69"/>
      <c r="AC96" s="69"/>
      <c r="AD96" s="69"/>
      <c r="AE96" s="69"/>
      <c r="AF96" s="97"/>
    </row>
    <row r="97" spans="1:32" ht="9" customHeight="1" x14ac:dyDescent="0.4">
      <c r="A97" s="56"/>
      <c r="B97" s="58"/>
      <c r="C97" s="130"/>
      <c r="D97" s="58"/>
      <c r="E97" s="151"/>
      <c r="F97" s="58"/>
      <c r="G97" s="56"/>
      <c r="H97" s="147"/>
      <c r="I97" s="147"/>
      <c r="J97" s="148"/>
      <c r="K97" s="148"/>
      <c r="L97" s="148"/>
      <c r="M97" s="148"/>
      <c r="N97" s="146"/>
      <c r="O97" s="58"/>
      <c r="P97" s="58"/>
      <c r="Q97" s="56"/>
      <c r="R97" s="130"/>
      <c r="S97" s="58"/>
      <c r="T97" s="70"/>
      <c r="U97" s="58"/>
      <c r="V97" s="56"/>
      <c r="W97" s="56"/>
      <c r="X97" s="133"/>
      <c r="Y97" s="69"/>
      <c r="Z97" s="69"/>
      <c r="AA97" s="69"/>
      <c r="AB97" s="69"/>
      <c r="AC97" s="69"/>
      <c r="AD97" s="69"/>
      <c r="AE97" s="69"/>
      <c r="AF97" s="58"/>
    </row>
    <row r="98" spans="1:32" ht="9" customHeight="1" x14ac:dyDescent="0.4">
      <c r="A98" s="72"/>
      <c r="B98" s="56"/>
      <c r="C98" s="130"/>
      <c r="D98" s="58"/>
      <c r="E98" s="151"/>
      <c r="F98" s="58"/>
      <c r="G98" s="56"/>
      <c r="H98" s="147"/>
      <c r="I98" s="147"/>
      <c r="J98" s="148"/>
      <c r="K98" s="148"/>
      <c r="L98" s="148"/>
      <c r="M98" s="148"/>
      <c r="N98" s="146"/>
      <c r="O98" s="58"/>
      <c r="P98" s="130"/>
      <c r="Q98" s="58"/>
      <c r="R98" s="130"/>
      <c r="S98" s="58"/>
      <c r="T98" s="70"/>
      <c r="U98" s="58"/>
      <c r="V98" s="56"/>
      <c r="W98" s="133"/>
      <c r="X98" s="133"/>
      <c r="Y98" s="69"/>
      <c r="Z98" s="69"/>
      <c r="AA98" s="69"/>
      <c r="AB98" s="69"/>
      <c r="AC98" s="69"/>
      <c r="AD98" s="69"/>
      <c r="AE98" s="69"/>
      <c r="AF98" s="58"/>
    </row>
    <row r="99" spans="1:32" ht="9" customHeight="1" x14ac:dyDescent="0.4">
      <c r="A99" s="56"/>
      <c r="B99" s="56"/>
      <c r="C99" s="128"/>
      <c r="D99" s="58"/>
      <c r="E99" s="70"/>
      <c r="F99" s="58"/>
      <c r="G99" s="56"/>
      <c r="H99" s="147"/>
      <c r="I99" s="147"/>
      <c r="J99" s="148"/>
      <c r="K99" s="148"/>
      <c r="L99" s="148"/>
      <c r="M99" s="148"/>
      <c r="N99" s="135"/>
      <c r="O99" s="58"/>
      <c r="P99" s="130"/>
      <c r="Q99" s="99"/>
      <c r="R99" s="130"/>
      <c r="S99" s="58"/>
      <c r="T99" s="131"/>
      <c r="U99" s="58"/>
      <c r="V99" s="56"/>
      <c r="W99" s="56"/>
      <c r="X99" s="133"/>
      <c r="Y99" s="69"/>
      <c r="Z99" s="69"/>
      <c r="AA99" s="69"/>
      <c r="AB99" s="69"/>
      <c r="AC99" s="69"/>
      <c r="AD99" s="69"/>
      <c r="AE99" s="69"/>
      <c r="AF99" s="98"/>
    </row>
    <row r="100" spans="1:32" ht="9" customHeight="1" x14ac:dyDescent="0.4">
      <c r="A100" s="72"/>
      <c r="B100" s="56"/>
      <c r="C100" s="166"/>
      <c r="D100" s="58"/>
      <c r="E100" s="70"/>
      <c r="F100" s="58"/>
      <c r="G100" s="56"/>
      <c r="H100" s="147"/>
      <c r="I100" s="147"/>
      <c r="J100" s="148"/>
      <c r="K100" s="148"/>
      <c r="L100" s="148"/>
      <c r="M100" s="148"/>
      <c r="N100" s="135"/>
      <c r="O100" s="58"/>
      <c r="P100" s="130"/>
      <c r="Q100" s="99"/>
      <c r="R100" s="130"/>
      <c r="S100" s="58"/>
      <c r="T100" s="131"/>
      <c r="U100" s="58"/>
      <c r="V100" s="73"/>
      <c r="W100" s="56"/>
      <c r="X100" s="133"/>
      <c r="Y100" s="69"/>
      <c r="Z100" s="69"/>
      <c r="AA100" s="69"/>
      <c r="AB100" s="69"/>
      <c r="AC100" s="69"/>
      <c r="AD100" s="69"/>
      <c r="AE100" s="69"/>
      <c r="AF100" s="129"/>
    </row>
    <row r="101" spans="1:32" ht="9" customHeight="1" x14ac:dyDescent="0.4">
      <c r="A101" s="72"/>
      <c r="B101" s="56"/>
      <c r="C101" s="58"/>
      <c r="D101" s="58"/>
      <c r="E101" s="70"/>
      <c r="F101" s="58"/>
      <c r="G101" s="56"/>
      <c r="H101" s="106"/>
      <c r="I101" s="106"/>
      <c r="J101" s="107"/>
      <c r="K101" s="107"/>
      <c r="L101" s="107"/>
      <c r="M101" s="107"/>
      <c r="N101" s="135"/>
      <c r="O101" s="53"/>
      <c r="P101" s="130"/>
      <c r="Q101" s="99"/>
      <c r="R101" s="130"/>
      <c r="S101" s="58"/>
      <c r="T101" s="58"/>
      <c r="U101" s="58"/>
      <c r="V101" s="73"/>
      <c r="W101" s="133"/>
      <c r="X101" s="133"/>
      <c r="Y101" s="69"/>
      <c r="Z101" s="69"/>
      <c r="AA101" s="69"/>
      <c r="AB101" s="69"/>
      <c r="AC101" s="69"/>
      <c r="AD101" s="69"/>
      <c r="AE101" s="69"/>
      <c r="AF101" s="129"/>
    </row>
    <row r="102" spans="1:32" ht="9" customHeight="1" x14ac:dyDescent="0.4">
      <c r="A102" s="56"/>
      <c r="B102" s="56"/>
      <c r="C102" s="123"/>
      <c r="D102" s="58"/>
      <c r="E102" s="70"/>
      <c r="F102" s="58"/>
      <c r="G102" s="56"/>
      <c r="H102" s="120"/>
      <c r="I102" s="120"/>
      <c r="J102" s="121"/>
      <c r="K102" s="121"/>
      <c r="L102" s="121"/>
      <c r="M102" s="121"/>
      <c r="N102" s="119"/>
      <c r="P102" s="130"/>
      <c r="Q102" s="99"/>
      <c r="R102" s="130"/>
      <c r="S102" s="58"/>
      <c r="T102" s="58"/>
      <c r="U102" s="58"/>
      <c r="V102" s="56"/>
      <c r="W102" s="73"/>
      <c r="X102" s="48"/>
      <c r="Y102" s="140"/>
      <c r="Z102" s="140"/>
      <c r="AA102" s="140"/>
      <c r="AB102" s="140"/>
      <c r="AC102" s="140"/>
      <c r="AD102" s="140"/>
      <c r="AE102" s="140"/>
      <c r="AF102" s="129"/>
    </row>
    <row r="103" spans="1:32" ht="9" customHeight="1" x14ac:dyDescent="0.4">
      <c r="A103" s="72"/>
      <c r="B103" s="58"/>
      <c r="C103" s="123"/>
      <c r="D103" s="58"/>
      <c r="E103" s="70"/>
      <c r="F103" s="58"/>
      <c r="G103" s="56"/>
      <c r="H103" s="120"/>
      <c r="I103" s="120"/>
      <c r="J103" s="121"/>
      <c r="K103" s="121"/>
      <c r="L103" s="121"/>
      <c r="M103" s="121"/>
      <c r="N103" s="119"/>
      <c r="P103" s="98"/>
      <c r="Q103" s="99"/>
      <c r="R103" s="58"/>
      <c r="S103" s="58"/>
      <c r="T103" s="58"/>
      <c r="U103" s="58"/>
      <c r="V103" s="56"/>
      <c r="W103" s="48"/>
      <c r="X103" s="48"/>
      <c r="Y103" s="140"/>
      <c r="Z103" s="140"/>
      <c r="AA103" s="140"/>
      <c r="AB103" s="140"/>
      <c r="AC103" s="140"/>
      <c r="AD103" s="140"/>
      <c r="AE103" s="140"/>
      <c r="AF103" s="129"/>
    </row>
    <row r="104" spans="1:32" ht="9" customHeight="1" x14ac:dyDescent="0.4">
      <c r="A104" s="98"/>
      <c r="B104" s="99"/>
      <c r="C104" s="123"/>
      <c r="D104" s="58"/>
      <c r="E104" s="127"/>
      <c r="F104" s="58"/>
      <c r="G104" s="56"/>
      <c r="H104" s="120"/>
      <c r="I104" s="120"/>
      <c r="J104" s="121"/>
      <c r="K104" s="121"/>
      <c r="L104" s="121"/>
      <c r="M104" s="121"/>
      <c r="N104" s="135"/>
      <c r="P104" s="115"/>
      <c r="Q104" s="100"/>
      <c r="AF104" s="137"/>
    </row>
    <row r="105" spans="1:32" ht="9" customHeight="1" x14ac:dyDescent="0.4">
      <c r="A105" s="98"/>
      <c r="B105" s="99"/>
      <c r="C105" s="123"/>
      <c r="D105" s="58"/>
      <c r="E105" s="127"/>
      <c r="F105" s="58"/>
      <c r="G105" s="73"/>
      <c r="H105" s="106"/>
      <c r="I105" s="106"/>
      <c r="J105" s="107"/>
      <c r="K105" s="107"/>
      <c r="L105" s="107"/>
      <c r="M105" s="107"/>
      <c r="N105" s="119"/>
      <c r="P105" s="149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227"/>
      <c r="AF105" s="150"/>
    </row>
    <row r="106" spans="1:32" ht="9" customHeight="1" x14ac:dyDescent="0.4">
      <c r="A106" s="98"/>
      <c r="B106" s="99"/>
      <c r="C106" s="123"/>
      <c r="D106" s="58"/>
      <c r="E106" s="58"/>
      <c r="F106" s="58"/>
      <c r="G106" s="73"/>
      <c r="H106" s="106"/>
      <c r="I106" s="106"/>
      <c r="J106" s="107"/>
      <c r="K106" s="107"/>
      <c r="L106" s="107"/>
      <c r="M106" s="107"/>
      <c r="N106" s="119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227"/>
      <c r="AF106" s="150"/>
    </row>
    <row r="107" spans="1:32" x14ac:dyDescent="0.4">
      <c r="A107" s="98"/>
      <c r="B107" s="99"/>
      <c r="C107" s="123"/>
      <c r="D107" s="58"/>
      <c r="E107" s="58"/>
      <c r="F107" s="58"/>
      <c r="G107" s="56"/>
      <c r="H107" s="120"/>
      <c r="I107" s="120"/>
      <c r="J107" s="121"/>
      <c r="K107" s="121"/>
      <c r="L107" s="121"/>
      <c r="M107" s="121"/>
      <c r="N107" s="71"/>
    </row>
    <row r="108" spans="1:32" x14ac:dyDescent="0.4">
      <c r="A108" s="98"/>
      <c r="B108" s="99"/>
      <c r="C108" s="58"/>
      <c r="D108" s="58"/>
      <c r="E108" s="58"/>
      <c r="F108" s="58"/>
      <c r="G108" s="56"/>
      <c r="H108" s="120"/>
      <c r="I108" s="120"/>
      <c r="J108" s="121"/>
      <c r="K108" s="121"/>
      <c r="L108" s="121"/>
      <c r="M108" s="121"/>
      <c r="N108" s="71"/>
    </row>
    <row r="109" spans="1:32" x14ac:dyDescent="0.4">
      <c r="A109" s="95"/>
      <c r="B109" s="100"/>
      <c r="N109" s="54"/>
    </row>
    <row r="110" spans="1:32" x14ac:dyDescent="0.4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58"/>
    </row>
    <row r="111" spans="1:32" x14ac:dyDescent="0.4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58"/>
    </row>
  </sheetData>
  <mergeCells count="159">
    <mergeCell ref="AB36:AC37"/>
    <mergeCell ref="P46:AA47"/>
    <mergeCell ref="Q60:AB61"/>
    <mergeCell ref="L68:L70"/>
    <mergeCell ref="M68:M70"/>
    <mergeCell ref="AE14:AF15"/>
    <mergeCell ref="Q56:R58"/>
    <mergeCell ref="S56:X58"/>
    <mergeCell ref="Y56:AC58"/>
    <mergeCell ref="AD56:AF58"/>
    <mergeCell ref="B60:O61"/>
    <mergeCell ref="B62:B64"/>
    <mergeCell ref="C62:E64"/>
    <mergeCell ref="F62:K64"/>
    <mergeCell ref="Q62:R64"/>
    <mergeCell ref="S62:X64"/>
    <mergeCell ref="Y62:AC64"/>
    <mergeCell ref="AD62:AF64"/>
    <mergeCell ref="Y48:AF48"/>
    <mergeCell ref="Y68:AC70"/>
    <mergeCell ref="AD68:AF70"/>
    <mergeCell ref="AD50:AF52"/>
    <mergeCell ref="Y53:AC55"/>
    <mergeCell ref="AD53:AF55"/>
    <mergeCell ref="S33:S34"/>
    <mergeCell ref="B50:B52"/>
    <mergeCell ref="B56:B58"/>
    <mergeCell ref="X4:AD4"/>
    <mergeCell ref="B72:AF72"/>
    <mergeCell ref="B73:AF73"/>
    <mergeCell ref="AD49:AF49"/>
    <mergeCell ref="A31:AD31"/>
    <mergeCell ref="Y65:AC67"/>
    <mergeCell ref="AD65:AF67"/>
    <mergeCell ref="T43:U44"/>
    <mergeCell ref="V43:AA44"/>
    <mergeCell ref="AE19:AF20"/>
    <mergeCell ref="H19:N20"/>
    <mergeCell ref="H21:N22"/>
    <mergeCell ref="H23:N24"/>
    <mergeCell ref="H25:N26"/>
    <mergeCell ref="V33:AA34"/>
    <mergeCell ref="S36:S37"/>
    <mergeCell ref="T36:U37"/>
    <mergeCell ref="V36:AA37"/>
    <mergeCell ref="S40:S41"/>
    <mergeCell ref="Q68:R70"/>
    <mergeCell ref="B28:AE28"/>
    <mergeCell ref="L56:L58"/>
    <mergeCell ref="M56:M58"/>
    <mergeCell ref="L62:L64"/>
    <mergeCell ref="C56:E58"/>
    <mergeCell ref="F56:K58"/>
    <mergeCell ref="AE12:AF13"/>
    <mergeCell ref="AE23:AF24"/>
    <mergeCell ref="AE16:AG17"/>
    <mergeCell ref="T33:U34"/>
    <mergeCell ref="Q65:R67"/>
    <mergeCell ref="S65:X67"/>
    <mergeCell ref="B53:B55"/>
    <mergeCell ref="C53:E55"/>
    <mergeCell ref="S48:X49"/>
    <mergeCell ref="F48:K49"/>
    <mergeCell ref="F50:K52"/>
    <mergeCell ref="F53:K55"/>
    <mergeCell ref="S50:X52"/>
    <mergeCell ref="S53:X55"/>
    <mergeCell ref="T40:U41"/>
    <mergeCell ref="M53:M55"/>
    <mergeCell ref="L50:L52"/>
    <mergeCell ref="M50:M52"/>
    <mergeCell ref="L53:L55"/>
    <mergeCell ref="M62:M64"/>
    <mergeCell ref="L65:L67"/>
    <mergeCell ref="M65:M67"/>
    <mergeCell ref="S68:X70"/>
    <mergeCell ref="F65:K67"/>
    <mergeCell ref="Q53:R55"/>
    <mergeCell ref="E35:G36"/>
    <mergeCell ref="V40:AA41"/>
    <mergeCell ref="E41:G42"/>
    <mergeCell ref="H35:N36"/>
    <mergeCell ref="H38:N39"/>
    <mergeCell ref="H41:N42"/>
    <mergeCell ref="Y50:AC52"/>
    <mergeCell ref="C50:E52"/>
    <mergeCell ref="L48:R49"/>
    <mergeCell ref="Q50:R52"/>
    <mergeCell ref="B46:N47"/>
    <mergeCell ref="S43:S44"/>
    <mergeCell ref="E38:G39"/>
    <mergeCell ref="Y49:Z49"/>
    <mergeCell ref="AA49:AB49"/>
    <mergeCell ref="F68:K70"/>
    <mergeCell ref="B68:B70"/>
    <mergeCell ref="C68:E70"/>
    <mergeCell ref="B48:E49"/>
    <mergeCell ref="B65:B67"/>
    <mergeCell ref="C65:E67"/>
    <mergeCell ref="C22:C23"/>
    <mergeCell ref="C24:C25"/>
    <mergeCell ref="G21:G22"/>
    <mergeCell ref="W12:X13"/>
    <mergeCell ref="Y12:AD13"/>
    <mergeCell ref="V23:V24"/>
    <mergeCell ref="W14:X15"/>
    <mergeCell ref="Y14:AD15"/>
    <mergeCell ref="W16:X17"/>
    <mergeCell ref="Y16:AD17"/>
    <mergeCell ref="W19:X20"/>
    <mergeCell ref="Y19:AD20"/>
    <mergeCell ref="W21:X22"/>
    <mergeCell ref="Y21:AD22"/>
    <mergeCell ref="W23:X24"/>
    <mergeCell ref="Y23:AD24"/>
    <mergeCell ref="V19:V20"/>
    <mergeCell ref="C20:C21"/>
    <mergeCell ref="S22:T23"/>
    <mergeCell ref="V21:V22"/>
    <mergeCell ref="O19:P20"/>
    <mergeCell ref="X7:X8"/>
    <mergeCell ref="B7:B8"/>
    <mergeCell ref="C7:G8"/>
    <mergeCell ref="Y7:AD8"/>
    <mergeCell ref="J7:N8"/>
    <mergeCell ref="C16:C17"/>
    <mergeCell ref="C12:C13"/>
    <mergeCell ref="G16:G17"/>
    <mergeCell ref="G14:G15"/>
    <mergeCell ref="G12:G13"/>
    <mergeCell ref="C14:C15"/>
    <mergeCell ref="H12:N13"/>
    <mergeCell ref="H14:N15"/>
    <mergeCell ref="H16:N17"/>
    <mergeCell ref="S14:T15"/>
    <mergeCell ref="B74:AF74"/>
    <mergeCell ref="B75:AF75"/>
    <mergeCell ref="B76:AF76"/>
    <mergeCell ref="A3:AE3"/>
    <mergeCell ref="A2:AE2"/>
    <mergeCell ref="B5:N5"/>
    <mergeCell ref="Q5:AD5"/>
    <mergeCell ref="G25:G26"/>
    <mergeCell ref="V25:V26"/>
    <mergeCell ref="W25:X26"/>
    <mergeCell ref="Y25:AD26"/>
    <mergeCell ref="E22:E23"/>
    <mergeCell ref="AF25:AF26"/>
    <mergeCell ref="G23:G24"/>
    <mergeCell ref="I7:I8"/>
    <mergeCell ref="A10:N10"/>
    <mergeCell ref="V14:V15"/>
    <mergeCell ref="G19:G20"/>
    <mergeCell ref="P10:AF10"/>
    <mergeCell ref="E14:E15"/>
    <mergeCell ref="V12:V13"/>
    <mergeCell ref="V16:V17"/>
    <mergeCell ref="Q7:Q8"/>
    <mergeCell ref="R7:V8"/>
  </mergeCells>
  <phoneticPr fontId="9"/>
  <printOptions horizontalCentered="1"/>
  <pageMargins left="0.15748031496062992" right="0.15748031496062992" top="0.15748031496062992" bottom="0.15748031496062992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0AA-1EF6-4A3F-83E8-43164EE81C2E}">
  <sheetPr>
    <tabColor rgb="FF92D050"/>
  </sheetPr>
  <dimension ref="A2:AH56"/>
  <sheetViews>
    <sheetView view="pageBreakPreview" zoomScaleNormal="100" zoomScaleSheetLayoutView="100" workbookViewId="0">
      <selection activeCell="A5" sqref="A5:AG5"/>
    </sheetView>
  </sheetViews>
  <sheetFormatPr defaultColWidth="2.75" defaultRowHeight="18.75" x14ac:dyDescent="0.4"/>
  <cols>
    <col min="1" max="16" width="2.75" style="51" customWidth="1"/>
    <col min="17" max="17" width="3.125" style="51" customWidth="1"/>
    <col min="18" max="33" width="2.75" style="51" customWidth="1"/>
    <col min="34" max="16384" width="2.75" style="51"/>
  </cols>
  <sheetData>
    <row r="2" spans="1:33" ht="25.5" customHeight="1" x14ac:dyDescent="0.4">
      <c r="A2" s="526" t="s">
        <v>99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</row>
    <row r="3" spans="1:33" ht="25.5" customHeight="1" x14ac:dyDescent="0.4">
      <c r="A3" s="528" t="s">
        <v>96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</row>
    <row r="4" spans="1:33" ht="13.5" customHeight="1" x14ac:dyDescent="0.4">
      <c r="A4" s="529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</row>
    <row r="5" spans="1:33" ht="20.45" customHeight="1" x14ac:dyDescent="0.4">
      <c r="A5" s="511" t="s">
        <v>172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</row>
    <row r="6" spans="1:33" ht="13.5" customHeight="1" x14ac:dyDescent="0.4">
      <c r="A6" s="529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</row>
    <row r="7" spans="1:33" ht="20.45" customHeight="1" x14ac:dyDescent="0.4">
      <c r="A7" s="530" t="s">
        <v>107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</row>
    <row r="8" spans="1:33" ht="20.45" customHeight="1" x14ac:dyDescent="0.4">
      <c r="A8" s="525" t="s">
        <v>146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74"/>
      <c r="R8" s="525" t="s">
        <v>147</v>
      </c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</row>
    <row r="9" spans="1:33" ht="16.5" customHeight="1" x14ac:dyDescent="0.4">
      <c r="A9" s="515" t="s">
        <v>3</v>
      </c>
      <c r="B9" s="516"/>
      <c r="C9" s="516"/>
      <c r="D9" s="516"/>
      <c r="E9" s="516"/>
      <c r="F9" s="515" t="s">
        <v>4</v>
      </c>
      <c r="G9" s="516"/>
      <c r="H9" s="516"/>
      <c r="I9" s="516"/>
      <c r="J9" s="518"/>
      <c r="K9" s="504" t="s">
        <v>5</v>
      </c>
      <c r="L9" s="505"/>
      <c r="M9" s="505"/>
      <c r="N9" s="505"/>
      <c r="O9" s="505"/>
      <c r="P9" s="506"/>
      <c r="Q9" s="74"/>
      <c r="R9" s="515" t="s">
        <v>3</v>
      </c>
      <c r="S9" s="516"/>
      <c r="T9" s="516"/>
      <c r="U9" s="516"/>
      <c r="V9" s="516"/>
      <c r="W9" s="515" t="s">
        <v>4</v>
      </c>
      <c r="X9" s="516"/>
      <c r="Y9" s="516"/>
      <c r="Z9" s="516"/>
      <c r="AA9" s="518"/>
      <c r="AB9" s="504" t="s">
        <v>5</v>
      </c>
      <c r="AC9" s="505"/>
      <c r="AD9" s="505"/>
      <c r="AE9" s="505"/>
      <c r="AF9" s="505"/>
      <c r="AG9" s="506"/>
    </row>
    <row r="10" spans="1:33" ht="20.45" customHeight="1" x14ac:dyDescent="0.4">
      <c r="A10" s="517"/>
      <c r="B10" s="516"/>
      <c r="C10" s="516"/>
      <c r="D10" s="516"/>
      <c r="E10" s="516"/>
      <c r="F10" s="517"/>
      <c r="G10" s="516"/>
      <c r="H10" s="516"/>
      <c r="I10" s="516"/>
      <c r="J10" s="518"/>
      <c r="K10" s="507" t="s">
        <v>6</v>
      </c>
      <c r="L10" s="508"/>
      <c r="M10" s="508"/>
      <c r="N10" s="508"/>
      <c r="O10" s="508"/>
      <c r="P10" s="509"/>
      <c r="Q10" s="74"/>
      <c r="R10" s="517"/>
      <c r="S10" s="516"/>
      <c r="T10" s="516"/>
      <c r="U10" s="516"/>
      <c r="V10" s="516"/>
      <c r="W10" s="517"/>
      <c r="X10" s="516"/>
      <c r="Y10" s="516"/>
      <c r="Z10" s="516"/>
      <c r="AA10" s="518"/>
      <c r="AB10" s="507" t="s">
        <v>6</v>
      </c>
      <c r="AC10" s="508"/>
      <c r="AD10" s="508"/>
      <c r="AE10" s="508"/>
      <c r="AF10" s="508"/>
      <c r="AG10" s="509"/>
    </row>
    <row r="11" spans="1:33" ht="20.45" customHeight="1" x14ac:dyDescent="0.4">
      <c r="A11" s="160" t="s">
        <v>7</v>
      </c>
      <c r="B11" s="502" t="s">
        <v>143</v>
      </c>
      <c r="C11" s="502"/>
      <c r="D11" s="502"/>
      <c r="E11" s="502"/>
      <c r="F11" s="75"/>
      <c r="G11" s="155">
        <v>1</v>
      </c>
      <c r="H11" s="155" t="s">
        <v>43</v>
      </c>
      <c r="I11" s="155" t="s">
        <v>44</v>
      </c>
      <c r="J11" s="158"/>
      <c r="K11" s="510" t="s">
        <v>57</v>
      </c>
      <c r="L11" s="502"/>
      <c r="M11" s="502"/>
      <c r="N11" s="502"/>
      <c r="O11" s="502"/>
      <c r="P11" s="503"/>
      <c r="Q11" s="74"/>
      <c r="R11" s="160"/>
      <c r="S11" s="502" t="s">
        <v>92</v>
      </c>
      <c r="T11" s="502"/>
      <c r="U11" s="502"/>
      <c r="V11" s="502"/>
      <c r="W11" s="75"/>
      <c r="X11" s="155"/>
      <c r="Y11" s="155" t="s">
        <v>43</v>
      </c>
      <c r="Z11" s="155"/>
      <c r="AA11" s="158"/>
      <c r="AB11" s="502" t="s">
        <v>43</v>
      </c>
      <c r="AC11" s="502"/>
      <c r="AD11" s="502"/>
      <c r="AE11" s="502"/>
      <c r="AF11" s="502"/>
      <c r="AG11" s="503"/>
    </row>
    <row r="12" spans="1:33" ht="20.45" customHeight="1" x14ac:dyDescent="0.4">
      <c r="A12" s="160" t="s">
        <v>0</v>
      </c>
      <c r="B12" s="502" t="s">
        <v>144</v>
      </c>
      <c r="C12" s="502"/>
      <c r="D12" s="502"/>
      <c r="E12" s="502"/>
      <c r="F12" s="75"/>
      <c r="G12" s="155" t="s">
        <v>46</v>
      </c>
      <c r="H12" s="155" t="s">
        <v>43</v>
      </c>
      <c r="I12" s="155" t="s">
        <v>47</v>
      </c>
      <c r="J12" s="158"/>
      <c r="K12" s="502" t="s">
        <v>58</v>
      </c>
      <c r="L12" s="502"/>
      <c r="M12" s="502"/>
      <c r="N12" s="502"/>
      <c r="O12" s="502"/>
      <c r="P12" s="503"/>
      <c r="Q12" s="74"/>
      <c r="R12" s="160" t="s">
        <v>0</v>
      </c>
      <c r="S12" s="502" t="s">
        <v>144</v>
      </c>
      <c r="T12" s="502"/>
      <c r="U12" s="502"/>
      <c r="V12" s="502"/>
      <c r="W12" s="75"/>
      <c r="X12" s="155" t="s">
        <v>48</v>
      </c>
      <c r="Y12" s="155" t="s">
        <v>43</v>
      </c>
      <c r="Z12" s="155" t="s">
        <v>50</v>
      </c>
      <c r="AA12" s="158"/>
      <c r="AB12" s="502" t="s">
        <v>62</v>
      </c>
      <c r="AC12" s="502"/>
      <c r="AD12" s="502"/>
      <c r="AE12" s="502"/>
      <c r="AF12" s="502"/>
      <c r="AG12" s="503"/>
    </row>
    <row r="13" spans="1:33" ht="20.45" customHeight="1" x14ac:dyDescent="0.4">
      <c r="A13" s="160" t="s">
        <v>1</v>
      </c>
      <c r="B13" s="502" t="s">
        <v>145</v>
      </c>
      <c r="C13" s="502"/>
      <c r="D13" s="502"/>
      <c r="E13" s="502"/>
      <c r="F13" s="75"/>
      <c r="G13" s="155">
        <v>1</v>
      </c>
      <c r="H13" s="155" t="s">
        <v>43</v>
      </c>
      <c r="I13" s="155" t="s">
        <v>45</v>
      </c>
      <c r="J13" s="158"/>
      <c r="K13" s="502" t="s">
        <v>59</v>
      </c>
      <c r="L13" s="502"/>
      <c r="M13" s="502"/>
      <c r="N13" s="502"/>
      <c r="O13" s="502"/>
      <c r="P13" s="503"/>
      <c r="Q13" s="74"/>
      <c r="R13" s="160"/>
      <c r="S13" s="502"/>
      <c r="T13" s="502"/>
      <c r="U13" s="502"/>
      <c r="V13" s="502"/>
      <c r="W13" s="75"/>
      <c r="X13" s="155"/>
      <c r="Y13" s="155" t="s">
        <v>43</v>
      </c>
      <c r="Z13" s="155"/>
      <c r="AA13" s="158"/>
      <c r="AB13" s="502" t="s">
        <v>43</v>
      </c>
      <c r="AC13" s="502"/>
      <c r="AD13" s="502"/>
      <c r="AE13" s="502"/>
      <c r="AF13" s="502"/>
      <c r="AG13" s="503"/>
    </row>
    <row r="14" spans="1:33" ht="20.45" customHeight="1" x14ac:dyDescent="0.4">
      <c r="A14" s="160" t="s">
        <v>10</v>
      </c>
      <c r="B14" s="502" t="s">
        <v>141</v>
      </c>
      <c r="C14" s="502"/>
      <c r="D14" s="502"/>
      <c r="E14" s="502"/>
      <c r="F14" s="75"/>
      <c r="G14" s="155" t="s">
        <v>46</v>
      </c>
      <c r="H14" s="155" t="s">
        <v>43</v>
      </c>
      <c r="I14" s="155" t="s">
        <v>48</v>
      </c>
      <c r="J14" s="158"/>
      <c r="K14" s="502" t="s">
        <v>60</v>
      </c>
      <c r="L14" s="502"/>
      <c r="M14" s="502"/>
      <c r="N14" s="502"/>
      <c r="O14" s="502"/>
      <c r="P14" s="503"/>
      <c r="Q14" s="74"/>
      <c r="R14" s="160" t="s">
        <v>10</v>
      </c>
      <c r="S14" s="502" t="s">
        <v>141</v>
      </c>
      <c r="T14" s="502"/>
      <c r="U14" s="502"/>
      <c r="V14" s="502"/>
      <c r="W14" s="75"/>
      <c r="X14" s="155" t="s">
        <v>47</v>
      </c>
      <c r="Y14" s="155" t="s">
        <v>43</v>
      </c>
      <c r="Z14" s="155" t="s">
        <v>50</v>
      </c>
      <c r="AA14" s="158"/>
      <c r="AB14" s="502" t="s">
        <v>53</v>
      </c>
      <c r="AC14" s="502"/>
      <c r="AD14" s="502"/>
      <c r="AE14" s="502"/>
      <c r="AF14" s="502"/>
      <c r="AG14" s="503"/>
    </row>
    <row r="15" spans="1:33" ht="20.45" customHeight="1" x14ac:dyDescent="0.4">
      <c r="A15" s="160" t="s">
        <v>11</v>
      </c>
      <c r="B15" s="502" t="s">
        <v>56</v>
      </c>
      <c r="C15" s="502"/>
      <c r="D15" s="502"/>
      <c r="E15" s="502"/>
      <c r="F15" s="75"/>
      <c r="G15" s="155" t="s">
        <v>44</v>
      </c>
      <c r="H15" s="155" t="s">
        <v>43</v>
      </c>
      <c r="I15" s="155" t="s">
        <v>45</v>
      </c>
      <c r="J15" s="158"/>
      <c r="K15" s="502" t="s">
        <v>52</v>
      </c>
      <c r="L15" s="502"/>
      <c r="M15" s="502"/>
      <c r="N15" s="502"/>
      <c r="O15" s="502"/>
      <c r="P15" s="503"/>
      <c r="Q15" s="74"/>
      <c r="R15" s="160"/>
      <c r="S15" s="502"/>
      <c r="T15" s="502"/>
      <c r="U15" s="502"/>
      <c r="V15" s="502"/>
      <c r="W15" s="75"/>
      <c r="X15" s="155"/>
      <c r="Y15" s="155" t="s">
        <v>43</v>
      </c>
      <c r="Z15" s="155"/>
      <c r="AA15" s="158"/>
      <c r="AB15" s="502" t="s">
        <v>43</v>
      </c>
      <c r="AC15" s="502"/>
      <c r="AD15" s="502"/>
      <c r="AE15" s="502"/>
      <c r="AF15" s="502"/>
      <c r="AG15" s="503"/>
    </row>
    <row r="16" spans="1:33" ht="20.45" customHeight="1" x14ac:dyDescent="0.4">
      <c r="A16" s="159" t="s">
        <v>2</v>
      </c>
      <c r="B16" s="523" t="s">
        <v>142</v>
      </c>
      <c r="C16" s="523"/>
      <c r="D16" s="523"/>
      <c r="E16" s="523"/>
      <c r="F16" s="173"/>
      <c r="G16" s="174" t="s">
        <v>46</v>
      </c>
      <c r="H16" s="174" t="s">
        <v>43</v>
      </c>
      <c r="I16" s="174" t="s">
        <v>50</v>
      </c>
      <c r="J16" s="175"/>
      <c r="K16" s="523" t="s">
        <v>61</v>
      </c>
      <c r="L16" s="523"/>
      <c r="M16" s="523"/>
      <c r="N16" s="523"/>
      <c r="O16" s="523"/>
      <c r="P16" s="524"/>
      <c r="Q16" s="74"/>
      <c r="R16" s="159" t="s">
        <v>2</v>
      </c>
      <c r="S16" s="523" t="s">
        <v>142</v>
      </c>
      <c r="T16" s="523"/>
      <c r="U16" s="523"/>
      <c r="V16" s="523"/>
      <c r="W16" s="173"/>
      <c r="X16" s="174" t="s">
        <v>47</v>
      </c>
      <c r="Y16" s="174" t="s">
        <v>43</v>
      </c>
      <c r="Z16" s="174" t="s">
        <v>48</v>
      </c>
      <c r="AA16" s="175"/>
      <c r="AB16" s="523" t="s">
        <v>63</v>
      </c>
      <c r="AC16" s="523"/>
      <c r="AD16" s="523"/>
      <c r="AE16" s="523"/>
      <c r="AF16" s="523"/>
      <c r="AG16" s="524"/>
    </row>
    <row r="17" spans="1:34" ht="15.75" customHeight="1" x14ac:dyDescent="0.4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4" ht="15.75" customHeight="1" x14ac:dyDescent="0.4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4" ht="15.75" customHeight="1" thickBot="1" x14ac:dyDescent="0.4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4" ht="15.75" customHeight="1" x14ac:dyDescent="0.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4" ht="15.75" customHeight="1" x14ac:dyDescent="0.4">
      <c r="A21" s="16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34" ht="20.45" customHeight="1" x14ac:dyDescent="0.4">
      <c r="A22" s="501" t="s">
        <v>171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</row>
    <row r="23" spans="1:34" ht="20.45" customHeight="1" x14ac:dyDescent="0.4">
      <c r="A23" s="511" t="s">
        <v>156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163"/>
    </row>
    <row r="24" spans="1:34" ht="15.75" customHeight="1" x14ac:dyDescent="0.4">
      <c r="A24" s="513" t="s">
        <v>101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34" ht="15.75" customHeight="1" x14ac:dyDescent="0.4">
      <c r="A25" s="515" t="s">
        <v>3</v>
      </c>
      <c r="B25" s="516"/>
      <c r="C25" s="516"/>
      <c r="D25" s="516"/>
      <c r="E25" s="516"/>
      <c r="F25" s="515" t="s">
        <v>4</v>
      </c>
      <c r="G25" s="516"/>
      <c r="H25" s="516"/>
      <c r="I25" s="516"/>
      <c r="J25" s="518"/>
      <c r="K25" s="504" t="s">
        <v>5</v>
      </c>
      <c r="L25" s="505"/>
      <c r="M25" s="505"/>
      <c r="N25" s="505"/>
      <c r="O25" s="505"/>
      <c r="P25" s="506"/>
      <c r="Q25" s="78"/>
      <c r="R25" s="515" t="s">
        <v>3</v>
      </c>
      <c r="S25" s="516"/>
      <c r="T25" s="516"/>
      <c r="U25" s="516"/>
      <c r="V25" s="516"/>
      <c r="W25" s="515" t="s">
        <v>4</v>
      </c>
      <c r="X25" s="516"/>
      <c r="Y25" s="516"/>
      <c r="Z25" s="516"/>
      <c r="AA25" s="518"/>
      <c r="AB25" s="504" t="s">
        <v>5</v>
      </c>
      <c r="AC25" s="505"/>
      <c r="AD25" s="505"/>
      <c r="AE25" s="505"/>
      <c r="AF25" s="505"/>
      <c r="AG25" s="506"/>
      <c r="AH25" s="78"/>
    </row>
    <row r="26" spans="1:34" ht="15.75" customHeight="1" x14ac:dyDescent="0.4">
      <c r="A26" s="517"/>
      <c r="B26" s="516"/>
      <c r="C26" s="516"/>
      <c r="D26" s="516"/>
      <c r="E26" s="516"/>
      <c r="F26" s="517"/>
      <c r="G26" s="516"/>
      <c r="H26" s="516"/>
      <c r="I26" s="516"/>
      <c r="J26" s="518"/>
      <c r="K26" s="507" t="s">
        <v>6</v>
      </c>
      <c r="L26" s="508"/>
      <c r="M26" s="508"/>
      <c r="N26" s="508"/>
      <c r="O26" s="508"/>
      <c r="P26" s="509"/>
      <c r="Q26" s="78"/>
      <c r="R26" s="517"/>
      <c r="S26" s="516"/>
      <c r="T26" s="516"/>
      <c r="U26" s="516"/>
      <c r="V26" s="516"/>
      <c r="W26" s="517"/>
      <c r="X26" s="516"/>
      <c r="Y26" s="516"/>
      <c r="Z26" s="516"/>
      <c r="AA26" s="518"/>
      <c r="AB26" s="507" t="s">
        <v>6</v>
      </c>
      <c r="AC26" s="508"/>
      <c r="AD26" s="508"/>
      <c r="AE26" s="508"/>
      <c r="AF26" s="508"/>
      <c r="AG26" s="509"/>
      <c r="AH26" s="78"/>
    </row>
    <row r="27" spans="1:34" ht="15.75" customHeight="1" x14ac:dyDescent="0.4">
      <c r="A27" s="160" t="s">
        <v>7</v>
      </c>
      <c r="B27" s="502" t="s">
        <v>100</v>
      </c>
      <c r="C27" s="502"/>
      <c r="D27" s="502"/>
      <c r="E27" s="502"/>
      <c r="F27" s="75"/>
      <c r="G27" s="155" t="s">
        <v>42</v>
      </c>
      <c r="H27" s="155" t="s">
        <v>43</v>
      </c>
      <c r="I27" s="155" t="s">
        <v>44</v>
      </c>
      <c r="J27" s="158"/>
      <c r="K27" s="510" t="s">
        <v>105</v>
      </c>
      <c r="L27" s="502"/>
      <c r="M27" s="502"/>
      <c r="N27" s="502"/>
      <c r="O27" s="502"/>
      <c r="P27" s="503"/>
      <c r="Q27" s="78"/>
      <c r="R27" s="160" t="s">
        <v>7</v>
      </c>
      <c r="S27" s="502"/>
      <c r="T27" s="502"/>
      <c r="U27" s="502"/>
      <c r="V27" s="502"/>
      <c r="W27" s="75"/>
      <c r="X27" s="155"/>
      <c r="Y27" s="155"/>
      <c r="Z27" s="155"/>
      <c r="AA27" s="158"/>
      <c r="AB27" s="510"/>
      <c r="AC27" s="502"/>
      <c r="AD27" s="502"/>
      <c r="AE27" s="502"/>
      <c r="AF27" s="502"/>
      <c r="AG27" s="503"/>
      <c r="AH27" s="78"/>
    </row>
    <row r="28" spans="1:34" ht="15.75" customHeight="1" x14ac:dyDescent="0.4">
      <c r="A28" s="160" t="s">
        <v>0</v>
      </c>
      <c r="B28" s="502" t="s">
        <v>139</v>
      </c>
      <c r="C28" s="502"/>
      <c r="D28" s="502"/>
      <c r="E28" s="502"/>
      <c r="F28" s="75"/>
      <c r="G28" s="155" t="s">
        <v>103</v>
      </c>
      <c r="H28" s="155" t="s">
        <v>43</v>
      </c>
      <c r="I28" s="155" t="s">
        <v>104</v>
      </c>
      <c r="J28" s="158"/>
      <c r="K28" s="502" t="s">
        <v>49</v>
      </c>
      <c r="L28" s="502"/>
      <c r="M28" s="502"/>
      <c r="N28" s="502"/>
      <c r="O28" s="502"/>
      <c r="P28" s="503"/>
      <c r="Q28" s="78"/>
      <c r="R28" s="160" t="s">
        <v>0</v>
      </c>
      <c r="S28" s="502"/>
      <c r="T28" s="502"/>
      <c r="U28" s="502"/>
      <c r="V28" s="502"/>
      <c r="W28" s="75"/>
      <c r="X28" s="155"/>
      <c r="Y28" s="155"/>
      <c r="Z28" s="155"/>
      <c r="AA28" s="158"/>
      <c r="AB28" s="502"/>
      <c r="AC28" s="502"/>
      <c r="AD28" s="502"/>
      <c r="AE28" s="502"/>
      <c r="AF28" s="502"/>
      <c r="AG28" s="503"/>
      <c r="AH28" s="78"/>
    </row>
    <row r="29" spans="1:34" ht="15.75" customHeight="1" x14ac:dyDescent="0.4">
      <c r="A29" s="160" t="s">
        <v>1</v>
      </c>
      <c r="B29" s="502" t="s">
        <v>140</v>
      </c>
      <c r="C29" s="502"/>
      <c r="D29" s="502"/>
      <c r="E29" s="502"/>
      <c r="F29" s="75"/>
      <c r="G29" s="155" t="s">
        <v>44</v>
      </c>
      <c r="H29" s="155" t="s">
        <v>43</v>
      </c>
      <c r="I29" s="155" t="s">
        <v>104</v>
      </c>
      <c r="J29" s="158"/>
      <c r="K29" s="502" t="s">
        <v>51</v>
      </c>
      <c r="L29" s="502"/>
      <c r="M29" s="502"/>
      <c r="N29" s="502"/>
      <c r="O29" s="502"/>
      <c r="P29" s="503"/>
      <c r="Q29" s="78"/>
      <c r="R29" s="160" t="s">
        <v>1</v>
      </c>
      <c r="S29" s="502"/>
      <c r="T29" s="502"/>
      <c r="U29" s="502"/>
      <c r="V29" s="502"/>
      <c r="W29" s="75"/>
      <c r="X29" s="155"/>
      <c r="Y29" s="155"/>
      <c r="Z29" s="155"/>
      <c r="AA29" s="158"/>
      <c r="AB29" s="502"/>
      <c r="AC29" s="502"/>
      <c r="AD29" s="502"/>
      <c r="AE29" s="502"/>
      <c r="AF29" s="502"/>
      <c r="AG29" s="503"/>
      <c r="AH29" s="78"/>
    </row>
    <row r="30" spans="1:34" ht="15.75" customHeight="1" x14ac:dyDescent="0.4">
      <c r="A30" s="160" t="s">
        <v>10</v>
      </c>
      <c r="B30" s="502" t="s">
        <v>141</v>
      </c>
      <c r="C30" s="502"/>
      <c r="D30" s="502"/>
      <c r="E30" s="502"/>
      <c r="F30" s="75"/>
      <c r="G30" s="155" t="s">
        <v>42</v>
      </c>
      <c r="H30" s="155" t="s">
        <v>43</v>
      </c>
      <c r="I30" s="213" t="s">
        <v>102</v>
      </c>
      <c r="J30" s="158"/>
      <c r="K30" s="502" t="s">
        <v>106</v>
      </c>
      <c r="L30" s="502"/>
      <c r="M30" s="502"/>
      <c r="N30" s="502"/>
      <c r="O30" s="502"/>
      <c r="P30" s="503"/>
      <c r="Q30" s="78"/>
      <c r="R30" s="160" t="s">
        <v>10</v>
      </c>
      <c r="S30" s="502"/>
      <c r="T30" s="502"/>
      <c r="U30" s="502"/>
      <c r="V30" s="502"/>
      <c r="W30" s="75"/>
      <c r="X30" s="155"/>
      <c r="Y30" s="155"/>
      <c r="Z30" s="155"/>
      <c r="AA30" s="158"/>
      <c r="AB30" s="502"/>
      <c r="AC30" s="502"/>
      <c r="AD30" s="502"/>
      <c r="AE30" s="502"/>
      <c r="AF30" s="502"/>
      <c r="AG30" s="503"/>
      <c r="AH30" s="78"/>
    </row>
    <row r="31" spans="1:34" ht="15.75" customHeight="1" x14ac:dyDescent="0.4">
      <c r="A31" s="160" t="s">
        <v>11</v>
      </c>
      <c r="B31" s="502" t="s">
        <v>56</v>
      </c>
      <c r="C31" s="502"/>
      <c r="D31" s="502"/>
      <c r="E31" s="502"/>
      <c r="F31" s="75"/>
      <c r="G31" s="155" t="s">
        <v>44</v>
      </c>
      <c r="H31" s="155" t="s">
        <v>43</v>
      </c>
      <c r="I31" s="213" t="s">
        <v>102</v>
      </c>
      <c r="J31" s="158"/>
      <c r="K31" s="502" t="s">
        <v>53</v>
      </c>
      <c r="L31" s="502"/>
      <c r="M31" s="502"/>
      <c r="N31" s="502"/>
      <c r="O31" s="502"/>
      <c r="P31" s="503"/>
      <c r="Q31" s="78"/>
      <c r="R31" s="160" t="s">
        <v>11</v>
      </c>
      <c r="S31" s="502"/>
      <c r="T31" s="502"/>
      <c r="U31" s="502"/>
      <c r="V31" s="502"/>
      <c r="W31" s="75"/>
      <c r="X31" s="155"/>
      <c r="Y31" s="155"/>
      <c r="Z31" s="155"/>
      <c r="AA31" s="158"/>
      <c r="AB31" s="502"/>
      <c r="AC31" s="502"/>
      <c r="AD31" s="502"/>
      <c r="AE31" s="502"/>
      <c r="AF31" s="502"/>
      <c r="AG31" s="503"/>
      <c r="AH31" s="78"/>
    </row>
    <row r="32" spans="1:34" ht="15.75" customHeight="1" x14ac:dyDescent="0.4">
      <c r="A32" s="160" t="s">
        <v>2</v>
      </c>
      <c r="B32" s="502" t="s">
        <v>142</v>
      </c>
      <c r="C32" s="502"/>
      <c r="D32" s="502"/>
      <c r="E32" s="502"/>
      <c r="F32" s="75"/>
      <c r="G32" s="155" t="s">
        <v>42</v>
      </c>
      <c r="H32" s="155" t="s">
        <v>43</v>
      </c>
      <c r="I32" s="213" t="s">
        <v>104</v>
      </c>
      <c r="J32" s="158"/>
      <c r="K32" s="502" t="s">
        <v>54</v>
      </c>
      <c r="L32" s="502"/>
      <c r="M32" s="502"/>
      <c r="N32" s="502"/>
      <c r="O32" s="502"/>
      <c r="P32" s="503"/>
      <c r="Q32" s="78"/>
      <c r="R32" s="160" t="s">
        <v>2</v>
      </c>
      <c r="S32" s="502"/>
      <c r="T32" s="502"/>
      <c r="U32" s="502"/>
      <c r="V32" s="502"/>
      <c r="W32" s="75"/>
      <c r="X32" s="155"/>
      <c r="Y32" s="155"/>
      <c r="Z32" s="155"/>
      <c r="AA32" s="158"/>
      <c r="AB32" s="502"/>
      <c r="AC32" s="502"/>
      <c r="AD32" s="502"/>
      <c r="AE32" s="502"/>
      <c r="AF32" s="502"/>
      <c r="AG32" s="503"/>
      <c r="AH32" s="78"/>
    </row>
    <row r="33" spans="1:34" ht="15.75" customHeight="1" x14ac:dyDescent="0.4">
      <c r="A33" s="156"/>
      <c r="B33" s="520"/>
      <c r="C33" s="520"/>
      <c r="D33" s="520"/>
      <c r="E33" s="520"/>
      <c r="F33" s="515"/>
      <c r="G33" s="519"/>
      <c r="H33" s="161"/>
      <c r="I33" s="520"/>
      <c r="J33" s="521"/>
      <c r="K33" s="520"/>
      <c r="L33" s="520"/>
      <c r="M33" s="520"/>
      <c r="N33" s="520"/>
      <c r="O33" s="520"/>
      <c r="P33" s="522"/>
      <c r="Q33" s="78"/>
      <c r="R33" s="156"/>
      <c r="S33" s="520"/>
      <c r="T33" s="520"/>
      <c r="U33" s="520"/>
      <c r="V33" s="520"/>
      <c r="W33" s="515"/>
      <c r="X33" s="519"/>
      <c r="Y33" s="161"/>
      <c r="Z33" s="520"/>
      <c r="AA33" s="521"/>
      <c r="AB33" s="520"/>
      <c r="AC33" s="520"/>
      <c r="AD33" s="520"/>
      <c r="AE33" s="520"/>
      <c r="AF33" s="520"/>
      <c r="AG33" s="522"/>
      <c r="AH33" s="78"/>
    </row>
    <row r="34" spans="1:34" ht="15.75" customHeight="1" x14ac:dyDescent="0.4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4" ht="15.75" customHeight="1" thickBot="1" x14ac:dyDescent="0.45">
      <c r="A35" s="7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77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4" ht="15.75" customHeight="1" x14ac:dyDescent="0.4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</row>
    <row r="37" spans="1:34" ht="15.75" customHeight="1" x14ac:dyDescent="0.4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79"/>
      <c r="AC37" s="80"/>
      <c r="AD37" s="80"/>
      <c r="AE37" s="80"/>
      <c r="AF37" s="80"/>
      <c r="AG37" s="80"/>
    </row>
    <row r="38" spans="1:34" ht="15.75" customHeight="1" x14ac:dyDescent="0.4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79"/>
      <c r="S38" s="79"/>
      <c r="T38" s="79"/>
      <c r="U38" s="79"/>
      <c r="V38" s="79"/>
      <c r="W38" s="81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4" ht="15.75" customHeight="1" x14ac:dyDescent="0.4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79"/>
      <c r="S39" s="79"/>
      <c r="T39" s="79"/>
      <c r="U39" s="79"/>
      <c r="V39" s="79"/>
      <c r="W39" s="81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4" ht="15.75" customHeight="1" x14ac:dyDescent="0.4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79"/>
      <c r="S40" s="79"/>
      <c r="T40" s="79"/>
      <c r="U40" s="79"/>
      <c r="V40" s="79"/>
      <c r="W40" s="81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4" ht="15.75" customHeight="1" x14ac:dyDescent="0.4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79"/>
      <c r="S41" s="79"/>
      <c r="T41" s="79"/>
      <c r="U41" s="79"/>
      <c r="V41" s="79"/>
      <c r="W41" s="81"/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4" ht="15.75" customHeight="1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79"/>
      <c r="S42" s="79"/>
      <c r="T42" s="79"/>
      <c r="U42" s="79"/>
      <c r="V42" s="79"/>
      <c r="W42" s="81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4" ht="15.75" customHeight="1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79"/>
      <c r="S43" s="79"/>
      <c r="T43" s="79"/>
      <c r="U43" s="79"/>
      <c r="V43" s="79"/>
      <c r="W43" s="81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4" ht="15.75" customHeight="1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79"/>
      <c r="S44" s="79"/>
      <c r="T44" s="79"/>
      <c r="U44" s="79"/>
      <c r="V44" s="79"/>
      <c r="W44" s="79"/>
      <c r="X44" s="82"/>
      <c r="Y44" s="79"/>
      <c r="Z44" s="79"/>
      <c r="AA44" s="82"/>
      <c r="AB44" s="79"/>
      <c r="AC44" s="79"/>
      <c r="AD44" s="79"/>
      <c r="AE44" s="79"/>
      <c r="AF44" s="79"/>
      <c r="AG44" s="79"/>
    </row>
    <row r="45" spans="1:34" ht="15.75" customHeight="1" x14ac:dyDescent="0.4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</row>
    <row r="46" spans="1:34" ht="15.75" customHeight="1" x14ac:dyDescent="0.4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4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4" ht="15.75" customHeight="1" x14ac:dyDescent="0.4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4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4" ht="15.75" customHeight="1" x14ac:dyDescent="0.4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ht="15.75" customHeight="1" x14ac:dyDescent="0.4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ht="15.75" customHeight="1" x14ac:dyDescent="0.4">
      <c r="A50" s="88"/>
      <c r="B50" s="88"/>
      <c r="C50" s="88"/>
      <c r="D50" s="88"/>
      <c r="E50" s="88"/>
      <c r="F50" s="89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90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15.75" customHeight="1" x14ac:dyDescent="0.4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1:33" x14ac:dyDescent="0.4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58"/>
      <c r="X52" s="58"/>
      <c r="Y52" s="58"/>
      <c r="Z52" s="58"/>
      <c r="AA52" s="58"/>
      <c r="AB52" s="58"/>
      <c r="AC52" s="58"/>
      <c r="AD52" s="58"/>
      <c r="AE52" s="58"/>
      <c r="AF52" s="58"/>
    </row>
    <row r="53" spans="1:33" x14ac:dyDescent="0.4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58"/>
      <c r="X53" s="58"/>
      <c r="Y53" s="58"/>
      <c r="Z53" s="58"/>
      <c r="AA53" s="58"/>
      <c r="AB53" s="58"/>
      <c r="AC53" s="58"/>
      <c r="AD53" s="58"/>
      <c r="AE53" s="58"/>
      <c r="AF53" s="58"/>
    </row>
    <row r="54" spans="1:33" x14ac:dyDescent="0.4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58"/>
      <c r="X54" s="58"/>
      <c r="Y54" s="58"/>
      <c r="Z54" s="58"/>
      <c r="AA54" s="58"/>
      <c r="AB54" s="58"/>
      <c r="AC54" s="58"/>
      <c r="AD54" s="58"/>
      <c r="AE54" s="58"/>
      <c r="AF54" s="58"/>
    </row>
    <row r="55" spans="1:33" x14ac:dyDescent="0.4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58"/>
      <c r="X55" s="58"/>
      <c r="Y55" s="58"/>
      <c r="Z55" s="58"/>
      <c r="AA55" s="58"/>
      <c r="AB55" s="58"/>
      <c r="AC55" s="58"/>
      <c r="AD55" s="58"/>
      <c r="AE55" s="58"/>
      <c r="AF55" s="58"/>
    </row>
    <row r="56" spans="1:33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58"/>
      <c r="X56" s="58"/>
      <c r="Y56" s="58"/>
      <c r="Z56" s="58"/>
      <c r="AA56" s="58"/>
      <c r="AB56" s="58"/>
      <c r="AC56" s="58"/>
      <c r="AD56" s="58"/>
      <c r="AE56" s="58"/>
      <c r="AF56" s="58"/>
    </row>
  </sheetData>
  <mergeCells count="83">
    <mergeCell ref="A2:AG2"/>
    <mergeCell ref="A3:AG3"/>
    <mergeCell ref="A4:AG4"/>
    <mergeCell ref="A5:AG5"/>
    <mergeCell ref="A7:AG7"/>
    <mergeCell ref="A6:AG6"/>
    <mergeCell ref="A8:P8"/>
    <mergeCell ref="R8:AG8"/>
    <mergeCell ref="A9:E10"/>
    <mergeCell ref="F9:J10"/>
    <mergeCell ref="R9:V10"/>
    <mergeCell ref="W9:AA10"/>
    <mergeCell ref="K9:P9"/>
    <mergeCell ref="AB9:AG9"/>
    <mergeCell ref="K10:P10"/>
    <mergeCell ref="AB10:AG10"/>
    <mergeCell ref="B11:E11"/>
    <mergeCell ref="K11:P11"/>
    <mergeCell ref="S11:V11"/>
    <mergeCell ref="AB11:AG11"/>
    <mergeCell ref="B12:E12"/>
    <mergeCell ref="K12:P12"/>
    <mergeCell ref="S12:V12"/>
    <mergeCell ref="AB12:AG12"/>
    <mergeCell ref="B15:E15"/>
    <mergeCell ref="K15:P15"/>
    <mergeCell ref="S15:V15"/>
    <mergeCell ref="AB15:AG15"/>
    <mergeCell ref="B16:E16"/>
    <mergeCell ref="K16:P16"/>
    <mergeCell ref="S16:V16"/>
    <mergeCell ref="AB16:AG16"/>
    <mergeCell ref="B13:E13"/>
    <mergeCell ref="K13:P13"/>
    <mergeCell ref="S13:V13"/>
    <mergeCell ref="AB13:AG13"/>
    <mergeCell ref="B14:E14"/>
    <mergeCell ref="K14:P14"/>
    <mergeCell ref="S14:V14"/>
    <mergeCell ref="AB14:AG14"/>
    <mergeCell ref="B32:E32"/>
    <mergeCell ref="K32:P32"/>
    <mergeCell ref="B33:E33"/>
    <mergeCell ref="F33:G33"/>
    <mergeCell ref="I33:J33"/>
    <mergeCell ref="K33:P33"/>
    <mergeCell ref="S32:V32"/>
    <mergeCell ref="AB32:AG32"/>
    <mergeCell ref="W33:X33"/>
    <mergeCell ref="Z33:AA33"/>
    <mergeCell ref="AB33:AG33"/>
    <mergeCell ref="S33:V33"/>
    <mergeCell ref="B31:E31"/>
    <mergeCell ref="K31:P31"/>
    <mergeCell ref="S31:V31"/>
    <mergeCell ref="AB31:AG31"/>
    <mergeCell ref="A23:AG23"/>
    <mergeCell ref="A24:Q24"/>
    <mergeCell ref="B28:E28"/>
    <mergeCell ref="K28:P28"/>
    <mergeCell ref="S28:V28"/>
    <mergeCell ref="AB28:AG28"/>
    <mergeCell ref="A25:E26"/>
    <mergeCell ref="F25:J26"/>
    <mergeCell ref="K25:P25"/>
    <mergeCell ref="R25:V26"/>
    <mergeCell ref="W25:AA26"/>
    <mergeCell ref="AB27:AG27"/>
    <mergeCell ref="A22:AG22"/>
    <mergeCell ref="B30:E30"/>
    <mergeCell ref="K30:P30"/>
    <mergeCell ref="S30:V30"/>
    <mergeCell ref="AB30:AG30"/>
    <mergeCell ref="B29:E29"/>
    <mergeCell ref="K29:P29"/>
    <mergeCell ref="S29:V29"/>
    <mergeCell ref="AB29:AG29"/>
    <mergeCell ref="AB25:AG25"/>
    <mergeCell ref="K26:P26"/>
    <mergeCell ref="AB26:AG26"/>
    <mergeCell ref="B27:E27"/>
    <mergeCell ref="K27:P27"/>
    <mergeCell ref="S27:V27"/>
  </mergeCells>
  <phoneticPr fontId="9"/>
  <printOptions horizontalCentered="1"/>
  <pageMargins left="0.31496062992125984" right="0.31496062992125984" top="0.59055118110236227" bottom="0.59055118110236227" header="0" footer="0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A7E4-72AB-4D6B-8397-C3D3E4AA354D}">
  <sheetPr>
    <tabColor rgb="FF92D050"/>
  </sheetPr>
  <dimension ref="B1:AU156"/>
  <sheetViews>
    <sheetView view="pageBreakPreview" topLeftCell="A70" zoomScaleNormal="100" zoomScaleSheetLayoutView="100" workbookViewId="0">
      <selection activeCell="C57" sqref="C57:AQ58"/>
    </sheetView>
  </sheetViews>
  <sheetFormatPr defaultRowHeight="18.75" x14ac:dyDescent="0.4"/>
  <cols>
    <col min="1" max="1" width="4.125" style="42" customWidth="1"/>
    <col min="2" max="2" width="2.375" style="42" customWidth="1"/>
    <col min="3" max="46" width="2" style="42" customWidth="1"/>
    <col min="47" max="16384" width="9" style="42"/>
  </cols>
  <sheetData>
    <row r="1" spans="3:44" ht="13.5" customHeight="1" x14ac:dyDescent="0.4"/>
    <row r="2" spans="3:44" ht="10.35" customHeight="1" x14ac:dyDescent="0.4">
      <c r="C2" s="342" t="s">
        <v>109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</row>
    <row r="3" spans="3:44" ht="10.35" customHeight="1" x14ac:dyDescent="0.4"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</row>
    <row r="4" spans="3:44" ht="10.35" customHeight="1" x14ac:dyDescent="0.4">
      <c r="C4" s="342" t="s">
        <v>108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</row>
    <row r="5" spans="3:44" ht="10.35" customHeight="1" x14ac:dyDescent="0.4"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</row>
    <row r="6" spans="3:44" ht="10.35" customHeight="1" x14ac:dyDescent="0.4">
      <c r="C6" s="44"/>
      <c r="D6" s="44"/>
      <c r="E6" s="586" t="s">
        <v>81</v>
      </c>
      <c r="F6" s="368"/>
      <c r="G6" s="368"/>
      <c r="H6" s="368"/>
      <c r="I6" s="587"/>
      <c r="J6" s="633" t="s">
        <v>192</v>
      </c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</row>
    <row r="7" spans="3:44" ht="10.35" customHeight="1" x14ac:dyDescent="0.4">
      <c r="C7" s="44"/>
      <c r="D7" s="44"/>
      <c r="E7" s="588"/>
      <c r="F7" s="372"/>
      <c r="G7" s="372"/>
      <c r="H7" s="372"/>
      <c r="I7" s="589"/>
      <c r="J7" s="634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</row>
    <row r="8" spans="3:44" ht="10.5" customHeight="1" x14ac:dyDescent="0.4">
      <c r="C8" s="566"/>
      <c r="D8" s="532" t="s">
        <v>84</v>
      </c>
      <c r="E8" s="460"/>
      <c r="F8" s="460"/>
      <c r="G8" s="460"/>
      <c r="H8" s="460"/>
      <c r="I8" s="533"/>
      <c r="J8" s="590" t="s">
        <v>157</v>
      </c>
      <c r="K8" s="432"/>
      <c r="L8" s="432"/>
      <c r="M8" s="432"/>
      <c r="N8" s="432"/>
      <c r="O8" s="433"/>
      <c r="P8" s="590" t="s">
        <v>158</v>
      </c>
      <c r="Q8" s="432"/>
      <c r="R8" s="432"/>
      <c r="S8" s="432"/>
      <c r="T8" s="432"/>
      <c r="U8" s="433"/>
      <c r="V8" s="574" t="s">
        <v>159</v>
      </c>
      <c r="W8" s="575"/>
      <c r="X8" s="575"/>
      <c r="Y8" s="575"/>
      <c r="Z8" s="575"/>
      <c r="AA8" s="575"/>
      <c r="AB8" s="583"/>
      <c r="AC8" s="584"/>
      <c r="AD8" s="584"/>
      <c r="AE8" s="584"/>
      <c r="AF8" s="584"/>
      <c r="AG8" s="585"/>
      <c r="AH8" s="575" t="s">
        <v>76</v>
      </c>
      <c r="AI8" s="576"/>
      <c r="AJ8" s="574" t="s">
        <v>79</v>
      </c>
      <c r="AK8" s="576"/>
      <c r="AL8" s="574" t="s">
        <v>80</v>
      </c>
      <c r="AM8" s="576"/>
      <c r="AN8" s="574" t="s">
        <v>77</v>
      </c>
      <c r="AO8" s="575"/>
      <c r="AP8" s="576"/>
      <c r="AQ8" s="574" t="s">
        <v>78</v>
      </c>
      <c r="AR8" s="576"/>
    </row>
    <row r="9" spans="3:44" ht="10.5" customHeight="1" x14ac:dyDescent="0.4">
      <c r="C9" s="568"/>
      <c r="D9" s="461"/>
      <c r="E9" s="462"/>
      <c r="F9" s="462"/>
      <c r="G9" s="462"/>
      <c r="H9" s="462"/>
      <c r="I9" s="536"/>
      <c r="J9" s="591"/>
      <c r="K9" s="592"/>
      <c r="L9" s="592"/>
      <c r="M9" s="592"/>
      <c r="N9" s="592"/>
      <c r="O9" s="562"/>
      <c r="P9" s="591"/>
      <c r="Q9" s="592"/>
      <c r="R9" s="592"/>
      <c r="S9" s="592"/>
      <c r="T9" s="592"/>
      <c r="U9" s="562"/>
      <c r="V9" s="577"/>
      <c r="W9" s="578"/>
      <c r="X9" s="578"/>
      <c r="Y9" s="578"/>
      <c r="Z9" s="578"/>
      <c r="AA9" s="578"/>
      <c r="AB9" s="556"/>
      <c r="AC9" s="557"/>
      <c r="AD9" s="557"/>
      <c r="AE9" s="557"/>
      <c r="AF9" s="557"/>
      <c r="AG9" s="558"/>
      <c r="AH9" s="578"/>
      <c r="AI9" s="579"/>
      <c r="AJ9" s="577"/>
      <c r="AK9" s="579"/>
      <c r="AL9" s="577"/>
      <c r="AM9" s="579"/>
      <c r="AN9" s="577"/>
      <c r="AO9" s="578"/>
      <c r="AP9" s="579"/>
      <c r="AQ9" s="577"/>
      <c r="AR9" s="579"/>
    </row>
    <row r="10" spans="3:44" ht="10.5" customHeight="1" x14ac:dyDescent="0.4">
      <c r="C10" s="566">
        <v>1</v>
      </c>
      <c r="D10" s="590" t="s">
        <v>157</v>
      </c>
      <c r="E10" s="432"/>
      <c r="F10" s="432"/>
      <c r="G10" s="432"/>
      <c r="H10" s="432"/>
      <c r="I10" s="433"/>
      <c r="J10" s="583"/>
      <c r="K10" s="584"/>
      <c r="L10" s="584"/>
      <c r="M10" s="584"/>
      <c r="N10" s="584"/>
      <c r="O10" s="585"/>
      <c r="P10" s="537" t="s">
        <v>186</v>
      </c>
      <c r="Q10" s="553">
        <v>7</v>
      </c>
      <c r="R10" s="108">
        <v>3</v>
      </c>
      <c r="S10" s="546" t="s">
        <v>148</v>
      </c>
      <c r="T10" s="108">
        <v>0</v>
      </c>
      <c r="U10" s="550">
        <v>1</v>
      </c>
      <c r="V10" s="537" t="s">
        <v>188</v>
      </c>
      <c r="W10" s="553">
        <v>2</v>
      </c>
      <c r="X10" s="108">
        <v>0</v>
      </c>
      <c r="Y10" s="546" t="s">
        <v>148</v>
      </c>
      <c r="Z10" s="108">
        <v>1</v>
      </c>
      <c r="AA10" s="594">
        <v>2</v>
      </c>
      <c r="AB10" s="612"/>
      <c r="AC10" s="613"/>
      <c r="AD10" s="613"/>
      <c r="AE10" s="613"/>
      <c r="AF10" s="613"/>
      <c r="AG10" s="614"/>
      <c r="AH10" s="460">
        <v>4</v>
      </c>
      <c r="AI10" s="533"/>
      <c r="AJ10" s="532">
        <v>9</v>
      </c>
      <c r="AK10" s="533"/>
      <c r="AL10" s="532">
        <v>2</v>
      </c>
      <c r="AM10" s="533"/>
      <c r="AN10" s="532">
        <v>7</v>
      </c>
      <c r="AO10" s="460"/>
      <c r="AP10" s="533"/>
      <c r="AQ10" s="618" t="s">
        <v>191</v>
      </c>
      <c r="AR10" s="619"/>
    </row>
    <row r="11" spans="3:44" ht="10.5" customHeight="1" x14ac:dyDescent="0.4">
      <c r="C11" s="567"/>
      <c r="D11" s="591"/>
      <c r="E11" s="592"/>
      <c r="F11" s="592"/>
      <c r="G11" s="592"/>
      <c r="H11" s="592"/>
      <c r="I11" s="562"/>
      <c r="J11" s="556"/>
      <c r="K11" s="557"/>
      <c r="L11" s="557"/>
      <c r="M11" s="557"/>
      <c r="N11" s="557"/>
      <c r="O11" s="558"/>
      <c r="P11" s="538"/>
      <c r="Q11" s="554"/>
      <c r="R11" s="289">
        <v>3</v>
      </c>
      <c r="S11" s="547"/>
      <c r="T11" s="289">
        <v>1</v>
      </c>
      <c r="U11" s="551"/>
      <c r="V11" s="538"/>
      <c r="W11" s="554"/>
      <c r="X11" s="289">
        <v>1</v>
      </c>
      <c r="Y11" s="547"/>
      <c r="Z11" s="289">
        <v>0</v>
      </c>
      <c r="AA11" s="596"/>
      <c r="AB11" s="612"/>
      <c r="AC11" s="613"/>
      <c r="AD11" s="613"/>
      <c r="AE11" s="613"/>
      <c r="AF11" s="613"/>
      <c r="AG11" s="614"/>
      <c r="AH11" s="549"/>
      <c r="AI11" s="535"/>
      <c r="AJ11" s="534"/>
      <c r="AK11" s="535"/>
      <c r="AL11" s="534"/>
      <c r="AM11" s="535"/>
      <c r="AN11" s="534"/>
      <c r="AO11" s="549"/>
      <c r="AP11" s="535"/>
      <c r="AQ11" s="620"/>
      <c r="AR11" s="621"/>
    </row>
    <row r="12" spans="3:44" ht="10.5" customHeight="1" x14ac:dyDescent="0.4">
      <c r="C12" s="568"/>
      <c r="D12" s="591"/>
      <c r="E12" s="592"/>
      <c r="F12" s="592"/>
      <c r="G12" s="592"/>
      <c r="H12" s="592"/>
      <c r="I12" s="562"/>
      <c r="J12" s="559"/>
      <c r="K12" s="560"/>
      <c r="L12" s="560"/>
      <c r="M12" s="560"/>
      <c r="N12" s="560"/>
      <c r="O12" s="561"/>
      <c r="P12" s="539"/>
      <c r="Q12" s="555"/>
      <c r="R12" s="220">
        <v>1</v>
      </c>
      <c r="S12" s="548"/>
      <c r="T12" s="109">
        <v>0</v>
      </c>
      <c r="U12" s="552"/>
      <c r="V12" s="539"/>
      <c r="W12" s="555"/>
      <c r="X12" s="109">
        <v>1</v>
      </c>
      <c r="Y12" s="548"/>
      <c r="Z12" s="109">
        <v>1</v>
      </c>
      <c r="AA12" s="598"/>
      <c r="AB12" s="612"/>
      <c r="AC12" s="613"/>
      <c r="AD12" s="613"/>
      <c r="AE12" s="613"/>
      <c r="AF12" s="613"/>
      <c r="AG12" s="614"/>
      <c r="AH12" s="462"/>
      <c r="AI12" s="536"/>
      <c r="AJ12" s="461"/>
      <c r="AK12" s="536"/>
      <c r="AL12" s="461"/>
      <c r="AM12" s="536"/>
      <c r="AN12" s="461"/>
      <c r="AO12" s="462"/>
      <c r="AP12" s="536"/>
      <c r="AQ12" s="622"/>
      <c r="AR12" s="623"/>
    </row>
    <row r="13" spans="3:44" ht="10.5" customHeight="1" x14ac:dyDescent="0.4">
      <c r="C13" s="566">
        <v>2</v>
      </c>
      <c r="D13" s="590" t="s">
        <v>158</v>
      </c>
      <c r="E13" s="432"/>
      <c r="F13" s="432"/>
      <c r="G13" s="432"/>
      <c r="H13" s="432"/>
      <c r="I13" s="433"/>
      <c r="J13" s="537" t="s">
        <v>187</v>
      </c>
      <c r="K13" s="553">
        <v>1</v>
      </c>
      <c r="L13" s="108">
        <v>0</v>
      </c>
      <c r="M13" s="546" t="s">
        <v>148</v>
      </c>
      <c r="N13" s="108">
        <v>3</v>
      </c>
      <c r="O13" s="550">
        <v>7</v>
      </c>
      <c r="P13" s="556"/>
      <c r="Q13" s="557"/>
      <c r="R13" s="557"/>
      <c r="S13" s="557"/>
      <c r="T13" s="557"/>
      <c r="U13" s="558"/>
      <c r="V13" s="537" t="s">
        <v>187</v>
      </c>
      <c r="W13" s="553">
        <v>0</v>
      </c>
      <c r="X13" s="108">
        <v>0</v>
      </c>
      <c r="Y13" s="630" t="s">
        <v>148</v>
      </c>
      <c r="Z13" s="108">
        <v>2</v>
      </c>
      <c r="AA13" s="432">
        <v>8</v>
      </c>
      <c r="AB13" s="612"/>
      <c r="AC13" s="613"/>
      <c r="AD13" s="613"/>
      <c r="AE13" s="613"/>
      <c r="AF13" s="613"/>
      <c r="AG13" s="614"/>
      <c r="AH13" s="460">
        <v>0</v>
      </c>
      <c r="AI13" s="533"/>
      <c r="AJ13" s="532">
        <v>1</v>
      </c>
      <c r="AK13" s="533"/>
      <c r="AL13" s="532">
        <v>15</v>
      </c>
      <c r="AM13" s="533"/>
      <c r="AN13" s="532">
        <v>-14</v>
      </c>
      <c r="AO13" s="460"/>
      <c r="AP13" s="533"/>
      <c r="AQ13" s="618" t="s">
        <v>190</v>
      </c>
      <c r="AR13" s="619"/>
    </row>
    <row r="14" spans="3:44" ht="10.5" customHeight="1" x14ac:dyDescent="0.4">
      <c r="C14" s="567"/>
      <c r="D14" s="591"/>
      <c r="E14" s="592"/>
      <c r="F14" s="592"/>
      <c r="G14" s="592"/>
      <c r="H14" s="592"/>
      <c r="I14" s="562"/>
      <c r="J14" s="538"/>
      <c r="K14" s="554"/>
      <c r="L14" s="289">
        <v>1</v>
      </c>
      <c r="M14" s="547"/>
      <c r="N14" s="289">
        <v>3</v>
      </c>
      <c r="O14" s="551"/>
      <c r="P14" s="556"/>
      <c r="Q14" s="557"/>
      <c r="R14" s="557"/>
      <c r="S14" s="557"/>
      <c r="T14" s="557"/>
      <c r="U14" s="558"/>
      <c r="V14" s="538"/>
      <c r="W14" s="554"/>
      <c r="X14" s="289">
        <v>0</v>
      </c>
      <c r="Y14" s="631"/>
      <c r="Z14" s="289">
        <v>3</v>
      </c>
      <c r="AA14" s="592"/>
      <c r="AB14" s="612"/>
      <c r="AC14" s="613"/>
      <c r="AD14" s="613"/>
      <c r="AE14" s="613"/>
      <c r="AF14" s="613"/>
      <c r="AG14" s="614"/>
      <c r="AH14" s="549"/>
      <c r="AI14" s="535"/>
      <c r="AJ14" s="534"/>
      <c r="AK14" s="535"/>
      <c r="AL14" s="534"/>
      <c r="AM14" s="535"/>
      <c r="AN14" s="534"/>
      <c r="AO14" s="549"/>
      <c r="AP14" s="535"/>
      <c r="AQ14" s="620"/>
      <c r="AR14" s="621"/>
    </row>
    <row r="15" spans="3:44" ht="10.5" customHeight="1" x14ac:dyDescent="0.4">
      <c r="C15" s="568"/>
      <c r="D15" s="591"/>
      <c r="E15" s="592"/>
      <c r="F15" s="592"/>
      <c r="G15" s="592"/>
      <c r="H15" s="592"/>
      <c r="I15" s="562"/>
      <c r="J15" s="539"/>
      <c r="K15" s="555"/>
      <c r="L15" s="109">
        <v>0</v>
      </c>
      <c r="M15" s="548"/>
      <c r="N15" s="109">
        <v>1</v>
      </c>
      <c r="O15" s="552"/>
      <c r="P15" s="559"/>
      <c r="Q15" s="560"/>
      <c r="R15" s="560"/>
      <c r="S15" s="560"/>
      <c r="T15" s="560"/>
      <c r="U15" s="561"/>
      <c r="V15" s="539"/>
      <c r="W15" s="555"/>
      <c r="X15" s="109">
        <v>0</v>
      </c>
      <c r="Y15" s="632"/>
      <c r="Z15" s="109">
        <v>3</v>
      </c>
      <c r="AA15" s="435"/>
      <c r="AB15" s="612"/>
      <c r="AC15" s="613"/>
      <c r="AD15" s="613"/>
      <c r="AE15" s="613"/>
      <c r="AF15" s="613"/>
      <c r="AG15" s="614"/>
      <c r="AH15" s="462"/>
      <c r="AI15" s="536"/>
      <c r="AJ15" s="461"/>
      <c r="AK15" s="536"/>
      <c r="AL15" s="461"/>
      <c r="AM15" s="536"/>
      <c r="AN15" s="461"/>
      <c r="AO15" s="462"/>
      <c r="AP15" s="536"/>
      <c r="AQ15" s="622"/>
      <c r="AR15" s="623"/>
    </row>
    <row r="16" spans="3:44" ht="10.5" customHeight="1" x14ac:dyDescent="0.4">
      <c r="C16" s="566">
        <v>3</v>
      </c>
      <c r="D16" s="574" t="s">
        <v>159</v>
      </c>
      <c r="E16" s="575"/>
      <c r="F16" s="575"/>
      <c r="G16" s="575"/>
      <c r="H16" s="575"/>
      <c r="I16" s="575"/>
      <c r="J16" s="537" t="s">
        <v>188</v>
      </c>
      <c r="K16" s="553">
        <v>2</v>
      </c>
      <c r="L16" s="108">
        <v>1</v>
      </c>
      <c r="M16" s="546" t="s">
        <v>148</v>
      </c>
      <c r="N16" s="280">
        <v>0</v>
      </c>
      <c r="O16" s="636">
        <v>2</v>
      </c>
      <c r="P16" s="537" t="s">
        <v>186</v>
      </c>
      <c r="Q16" s="553">
        <v>8</v>
      </c>
      <c r="R16" s="281">
        <v>2</v>
      </c>
      <c r="S16" s="546" t="s">
        <v>148</v>
      </c>
      <c r="T16" s="108">
        <v>0</v>
      </c>
      <c r="U16" s="550">
        <v>0</v>
      </c>
      <c r="V16" s="556"/>
      <c r="W16" s="557"/>
      <c r="X16" s="557"/>
      <c r="Y16" s="557"/>
      <c r="Z16" s="557"/>
      <c r="AA16" s="558"/>
      <c r="AB16" s="612"/>
      <c r="AC16" s="613"/>
      <c r="AD16" s="613"/>
      <c r="AE16" s="613"/>
      <c r="AF16" s="613"/>
      <c r="AG16" s="614"/>
      <c r="AH16" s="460">
        <v>4</v>
      </c>
      <c r="AI16" s="533"/>
      <c r="AJ16" s="532">
        <v>10</v>
      </c>
      <c r="AK16" s="533"/>
      <c r="AL16" s="532">
        <v>2</v>
      </c>
      <c r="AM16" s="533"/>
      <c r="AN16" s="532">
        <v>8</v>
      </c>
      <c r="AO16" s="460"/>
      <c r="AP16" s="533"/>
      <c r="AQ16" s="624" t="s">
        <v>189</v>
      </c>
      <c r="AR16" s="625"/>
    </row>
    <row r="17" spans="3:44" ht="10.5" customHeight="1" x14ac:dyDescent="0.4">
      <c r="C17" s="567"/>
      <c r="D17" s="580"/>
      <c r="E17" s="581"/>
      <c r="F17" s="581"/>
      <c r="G17" s="581"/>
      <c r="H17" s="581"/>
      <c r="I17" s="581"/>
      <c r="J17" s="538"/>
      <c r="K17" s="554"/>
      <c r="L17" s="289">
        <v>0</v>
      </c>
      <c r="M17" s="547"/>
      <c r="N17" s="289">
        <v>1</v>
      </c>
      <c r="O17" s="637"/>
      <c r="P17" s="538"/>
      <c r="Q17" s="554"/>
      <c r="R17" s="291">
        <v>3</v>
      </c>
      <c r="S17" s="547"/>
      <c r="T17" s="289">
        <v>0</v>
      </c>
      <c r="U17" s="551"/>
      <c r="V17" s="556"/>
      <c r="W17" s="557"/>
      <c r="X17" s="557"/>
      <c r="Y17" s="557"/>
      <c r="Z17" s="557"/>
      <c r="AA17" s="558"/>
      <c r="AB17" s="612"/>
      <c r="AC17" s="613"/>
      <c r="AD17" s="613"/>
      <c r="AE17" s="613"/>
      <c r="AF17" s="613"/>
      <c r="AG17" s="614"/>
      <c r="AH17" s="549"/>
      <c r="AI17" s="535"/>
      <c r="AJ17" s="534"/>
      <c r="AK17" s="535"/>
      <c r="AL17" s="534"/>
      <c r="AM17" s="535"/>
      <c r="AN17" s="534"/>
      <c r="AO17" s="549"/>
      <c r="AP17" s="535"/>
      <c r="AQ17" s="626"/>
      <c r="AR17" s="627"/>
    </row>
    <row r="18" spans="3:44" ht="10.5" customHeight="1" x14ac:dyDescent="0.4">
      <c r="C18" s="568"/>
      <c r="D18" s="577"/>
      <c r="E18" s="578"/>
      <c r="F18" s="578"/>
      <c r="G18" s="578"/>
      <c r="H18" s="578"/>
      <c r="I18" s="578"/>
      <c r="J18" s="539"/>
      <c r="K18" s="555"/>
      <c r="L18" s="109">
        <v>1</v>
      </c>
      <c r="M18" s="548"/>
      <c r="N18" s="220">
        <v>1</v>
      </c>
      <c r="O18" s="638"/>
      <c r="P18" s="539"/>
      <c r="Q18" s="555"/>
      <c r="R18" s="282">
        <v>3</v>
      </c>
      <c r="S18" s="548"/>
      <c r="T18" s="109">
        <v>0</v>
      </c>
      <c r="U18" s="552"/>
      <c r="V18" s="559"/>
      <c r="W18" s="560"/>
      <c r="X18" s="560"/>
      <c r="Y18" s="560"/>
      <c r="Z18" s="560"/>
      <c r="AA18" s="561"/>
      <c r="AB18" s="615"/>
      <c r="AC18" s="616"/>
      <c r="AD18" s="616"/>
      <c r="AE18" s="616"/>
      <c r="AF18" s="616"/>
      <c r="AG18" s="617"/>
      <c r="AH18" s="462"/>
      <c r="AI18" s="536"/>
      <c r="AJ18" s="461"/>
      <c r="AK18" s="536"/>
      <c r="AL18" s="461"/>
      <c r="AM18" s="536"/>
      <c r="AN18" s="461"/>
      <c r="AO18" s="462"/>
      <c r="AP18" s="536"/>
      <c r="AQ18" s="628"/>
      <c r="AR18" s="629"/>
    </row>
    <row r="19" spans="3:44" ht="10.5" customHeight="1" x14ac:dyDescent="0.4">
      <c r="C19" s="278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</row>
    <row r="20" spans="3:44" ht="10.35" customHeight="1" x14ac:dyDescent="0.4"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</row>
    <row r="21" spans="3:44" ht="10.35" customHeight="1" x14ac:dyDescent="0.4">
      <c r="C21" s="44"/>
      <c r="D21" s="44"/>
      <c r="E21" s="586" t="s">
        <v>82</v>
      </c>
      <c r="F21" s="368"/>
      <c r="G21" s="368"/>
      <c r="H21" s="368"/>
      <c r="I21" s="587"/>
      <c r="J21" s="633" t="s">
        <v>192</v>
      </c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</row>
    <row r="22" spans="3:44" ht="10.35" customHeight="1" x14ac:dyDescent="0.4">
      <c r="C22" s="44"/>
      <c r="D22" s="44"/>
      <c r="E22" s="588"/>
      <c r="F22" s="372"/>
      <c r="G22" s="372"/>
      <c r="H22" s="372"/>
      <c r="I22" s="589"/>
      <c r="J22" s="634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</row>
    <row r="23" spans="3:44" ht="10.5" customHeight="1" x14ac:dyDescent="0.4">
      <c r="C23" s="566"/>
      <c r="D23" s="532" t="s">
        <v>85</v>
      </c>
      <c r="E23" s="460"/>
      <c r="F23" s="460"/>
      <c r="G23" s="460"/>
      <c r="H23" s="460"/>
      <c r="I23" s="533"/>
      <c r="J23" s="574" t="s">
        <v>161</v>
      </c>
      <c r="K23" s="575"/>
      <c r="L23" s="575"/>
      <c r="M23" s="575"/>
      <c r="N23" s="575"/>
      <c r="O23" s="576"/>
      <c r="P23" s="593" t="s">
        <v>162</v>
      </c>
      <c r="Q23" s="594"/>
      <c r="R23" s="594"/>
      <c r="S23" s="594"/>
      <c r="T23" s="594"/>
      <c r="U23" s="550"/>
      <c r="V23" s="593" t="s">
        <v>163</v>
      </c>
      <c r="W23" s="594"/>
      <c r="X23" s="594"/>
      <c r="Y23" s="594"/>
      <c r="Z23" s="594"/>
      <c r="AA23" s="550"/>
      <c r="AB23" s="574" t="s">
        <v>164</v>
      </c>
      <c r="AC23" s="575"/>
      <c r="AD23" s="575"/>
      <c r="AE23" s="575"/>
      <c r="AF23" s="575"/>
      <c r="AG23" s="576"/>
      <c r="AH23" s="574" t="s">
        <v>76</v>
      </c>
      <c r="AI23" s="576"/>
      <c r="AJ23" s="574" t="s">
        <v>79</v>
      </c>
      <c r="AK23" s="576"/>
      <c r="AL23" s="574" t="s">
        <v>80</v>
      </c>
      <c r="AM23" s="576"/>
      <c r="AN23" s="574" t="s">
        <v>77</v>
      </c>
      <c r="AO23" s="575"/>
      <c r="AP23" s="576"/>
      <c r="AQ23" s="574" t="s">
        <v>78</v>
      </c>
      <c r="AR23" s="576"/>
    </row>
    <row r="24" spans="3:44" ht="10.5" customHeight="1" x14ac:dyDescent="0.4">
      <c r="C24" s="568"/>
      <c r="D24" s="461"/>
      <c r="E24" s="462"/>
      <c r="F24" s="462"/>
      <c r="G24" s="462"/>
      <c r="H24" s="462"/>
      <c r="I24" s="536"/>
      <c r="J24" s="577"/>
      <c r="K24" s="578"/>
      <c r="L24" s="578"/>
      <c r="M24" s="578"/>
      <c r="N24" s="578"/>
      <c r="O24" s="579"/>
      <c r="P24" s="597"/>
      <c r="Q24" s="598"/>
      <c r="R24" s="598"/>
      <c r="S24" s="598"/>
      <c r="T24" s="598"/>
      <c r="U24" s="552"/>
      <c r="V24" s="597"/>
      <c r="W24" s="598"/>
      <c r="X24" s="598"/>
      <c r="Y24" s="598"/>
      <c r="Z24" s="598"/>
      <c r="AA24" s="552"/>
      <c r="AB24" s="577"/>
      <c r="AC24" s="578"/>
      <c r="AD24" s="578"/>
      <c r="AE24" s="578"/>
      <c r="AF24" s="578"/>
      <c r="AG24" s="579"/>
      <c r="AH24" s="580"/>
      <c r="AI24" s="582"/>
      <c r="AJ24" s="580"/>
      <c r="AK24" s="582"/>
      <c r="AL24" s="580"/>
      <c r="AM24" s="582"/>
      <c r="AN24" s="577"/>
      <c r="AO24" s="578"/>
      <c r="AP24" s="579"/>
      <c r="AQ24" s="577"/>
      <c r="AR24" s="579"/>
    </row>
    <row r="25" spans="3:44" ht="10.5" customHeight="1" x14ac:dyDescent="0.4">
      <c r="C25" s="566">
        <v>1</v>
      </c>
      <c r="D25" s="574" t="s">
        <v>161</v>
      </c>
      <c r="E25" s="575"/>
      <c r="F25" s="575"/>
      <c r="G25" s="575"/>
      <c r="H25" s="575"/>
      <c r="I25" s="576"/>
      <c r="J25" s="583"/>
      <c r="K25" s="584"/>
      <c r="L25" s="584"/>
      <c r="M25" s="584"/>
      <c r="N25" s="584"/>
      <c r="O25" s="585"/>
      <c r="P25" s="537" t="s">
        <v>187</v>
      </c>
      <c r="Q25" s="553">
        <v>0</v>
      </c>
      <c r="R25" s="288">
        <v>0</v>
      </c>
      <c r="S25" s="546" t="s">
        <v>148</v>
      </c>
      <c r="T25" s="284">
        <v>2</v>
      </c>
      <c r="U25" s="550">
        <v>5</v>
      </c>
      <c r="V25" s="537" t="s">
        <v>186</v>
      </c>
      <c r="W25" s="553">
        <v>3</v>
      </c>
      <c r="X25" s="284">
        <v>0</v>
      </c>
      <c r="Y25" s="546" t="s">
        <v>148</v>
      </c>
      <c r="Z25" s="288">
        <v>1</v>
      </c>
      <c r="AA25" s="550">
        <v>2</v>
      </c>
      <c r="AB25" s="537" t="s">
        <v>186</v>
      </c>
      <c r="AC25" s="563">
        <v>3</v>
      </c>
      <c r="AD25" s="284">
        <v>2</v>
      </c>
      <c r="AE25" s="546" t="s">
        <v>148</v>
      </c>
      <c r="AF25" s="288">
        <v>0</v>
      </c>
      <c r="AG25" s="594">
        <v>1</v>
      </c>
      <c r="AH25" s="532">
        <v>6</v>
      </c>
      <c r="AI25" s="533"/>
      <c r="AJ25" s="532">
        <v>6</v>
      </c>
      <c r="AK25" s="533"/>
      <c r="AL25" s="532">
        <v>6</v>
      </c>
      <c r="AM25" s="533"/>
      <c r="AN25" s="532">
        <v>-2</v>
      </c>
      <c r="AO25" s="460"/>
      <c r="AP25" s="533"/>
      <c r="AQ25" s="618" t="s">
        <v>191</v>
      </c>
      <c r="AR25" s="619"/>
    </row>
    <row r="26" spans="3:44" ht="10.5" customHeight="1" x14ac:dyDescent="0.4">
      <c r="C26" s="567"/>
      <c r="D26" s="580"/>
      <c r="E26" s="581"/>
      <c r="F26" s="581"/>
      <c r="G26" s="581"/>
      <c r="H26" s="581"/>
      <c r="I26" s="582"/>
      <c r="J26" s="556"/>
      <c r="K26" s="557"/>
      <c r="L26" s="557"/>
      <c r="M26" s="557"/>
      <c r="N26" s="557"/>
      <c r="O26" s="558"/>
      <c r="P26" s="538"/>
      <c r="Q26" s="554"/>
      <c r="R26" s="289">
        <v>0</v>
      </c>
      <c r="S26" s="547"/>
      <c r="T26" s="291">
        <v>2</v>
      </c>
      <c r="U26" s="551"/>
      <c r="V26" s="538"/>
      <c r="W26" s="554"/>
      <c r="X26" s="291">
        <v>1</v>
      </c>
      <c r="Y26" s="547"/>
      <c r="Z26" s="289">
        <v>1</v>
      </c>
      <c r="AA26" s="551"/>
      <c r="AB26" s="538"/>
      <c r="AC26" s="564"/>
      <c r="AD26" s="291">
        <v>0</v>
      </c>
      <c r="AE26" s="547"/>
      <c r="AF26" s="289">
        <v>1</v>
      </c>
      <c r="AG26" s="596"/>
      <c r="AH26" s="534"/>
      <c r="AI26" s="535"/>
      <c r="AJ26" s="534"/>
      <c r="AK26" s="535"/>
      <c r="AL26" s="534"/>
      <c r="AM26" s="535"/>
      <c r="AN26" s="534"/>
      <c r="AO26" s="549"/>
      <c r="AP26" s="535"/>
      <c r="AQ26" s="620"/>
      <c r="AR26" s="621"/>
    </row>
    <row r="27" spans="3:44" ht="10.5" customHeight="1" x14ac:dyDescent="0.4">
      <c r="C27" s="568"/>
      <c r="D27" s="577"/>
      <c r="E27" s="578"/>
      <c r="F27" s="578"/>
      <c r="G27" s="578"/>
      <c r="H27" s="578"/>
      <c r="I27" s="579"/>
      <c r="J27" s="559"/>
      <c r="K27" s="560"/>
      <c r="L27" s="560"/>
      <c r="M27" s="560"/>
      <c r="N27" s="560"/>
      <c r="O27" s="561"/>
      <c r="P27" s="539"/>
      <c r="Q27" s="555"/>
      <c r="R27" s="220">
        <v>0</v>
      </c>
      <c r="S27" s="548"/>
      <c r="T27" s="285">
        <v>1</v>
      </c>
      <c r="U27" s="552"/>
      <c r="V27" s="539"/>
      <c r="W27" s="555"/>
      <c r="X27" s="285">
        <v>2</v>
      </c>
      <c r="Y27" s="548"/>
      <c r="Z27" s="220">
        <v>0</v>
      </c>
      <c r="AA27" s="552"/>
      <c r="AB27" s="539"/>
      <c r="AC27" s="565"/>
      <c r="AD27" s="285">
        <v>1</v>
      </c>
      <c r="AE27" s="548"/>
      <c r="AF27" s="220">
        <v>0</v>
      </c>
      <c r="AG27" s="598"/>
      <c r="AH27" s="461"/>
      <c r="AI27" s="536"/>
      <c r="AJ27" s="461"/>
      <c r="AK27" s="536"/>
      <c r="AL27" s="461"/>
      <c r="AM27" s="536"/>
      <c r="AN27" s="461"/>
      <c r="AO27" s="462"/>
      <c r="AP27" s="536"/>
      <c r="AQ27" s="622"/>
      <c r="AR27" s="623"/>
    </row>
    <row r="28" spans="3:44" ht="10.5" customHeight="1" x14ac:dyDescent="0.4">
      <c r="C28" s="566">
        <v>2</v>
      </c>
      <c r="D28" s="593" t="s">
        <v>162</v>
      </c>
      <c r="E28" s="594"/>
      <c r="F28" s="594"/>
      <c r="G28" s="594"/>
      <c r="H28" s="594"/>
      <c r="I28" s="550"/>
      <c r="J28" s="532" t="s">
        <v>186</v>
      </c>
      <c r="K28" s="553">
        <v>5</v>
      </c>
      <c r="L28" s="284">
        <v>2</v>
      </c>
      <c r="M28" s="546" t="s">
        <v>148</v>
      </c>
      <c r="N28" s="288">
        <v>0</v>
      </c>
      <c r="O28" s="550">
        <v>0</v>
      </c>
      <c r="P28" s="556"/>
      <c r="Q28" s="557"/>
      <c r="R28" s="557"/>
      <c r="S28" s="557"/>
      <c r="T28" s="557"/>
      <c r="U28" s="558"/>
      <c r="V28" s="532" t="s">
        <v>186</v>
      </c>
      <c r="W28" s="553">
        <v>5</v>
      </c>
      <c r="X28" s="284">
        <v>1</v>
      </c>
      <c r="Y28" s="546" t="s">
        <v>148</v>
      </c>
      <c r="Z28" s="288">
        <v>0</v>
      </c>
      <c r="AA28" s="550">
        <v>1</v>
      </c>
      <c r="AB28" s="532" t="s">
        <v>186</v>
      </c>
      <c r="AC28" s="563">
        <v>11</v>
      </c>
      <c r="AD28" s="284">
        <v>4</v>
      </c>
      <c r="AE28" s="546" t="s">
        <v>148</v>
      </c>
      <c r="AF28" s="288">
        <v>0</v>
      </c>
      <c r="AG28" s="550">
        <v>0</v>
      </c>
      <c r="AH28" s="534">
        <v>9</v>
      </c>
      <c r="AI28" s="535"/>
      <c r="AJ28" s="534">
        <v>21</v>
      </c>
      <c r="AK28" s="535"/>
      <c r="AL28" s="534">
        <v>1</v>
      </c>
      <c r="AM28" s="535"/>
      <c r="AN28" s="532">
        <v>20</v>
      </c>
      <c r="AO28" s="460"/>
      <c r="AP28" s="533"/>
      <c r="AQ28" s="624" t="s">
        <v>189</v>
      </c>
      <c r="AR28" s="625"/>
    </row>
    <row r="29" spans="3:44" ht="10.5" customHeight="1" x14ac:dyDescent="0.4">
      <c r="C29" s="567"/>
      <c r="D29" s="595"/>
      <c r="E29" s="596"/>
      <c r="F29" s="596"/>
      <c r="G29" s="596"/>
      <c r="H29" s="596"/>
      <c r="I29" s="551"/>
      <c r="J29" s="534"/>
      <c r="K29" s="554"/>
      <c r="L29" s="291">
        <v>2</v>
      </c>
      <c r="M29" s="547"/>
      <c r="N29" s="289">
        <v>0</v>
      </c>
      <c r="O29" s="551"/>
      <c r="P29" s="556"/>
      <c r="Q29" s="557"/>
      <c r="R29" s="557"/>
      <c r="S29" s="557"/>
      <c r="T29" s="557"/>
      <c r="U29" s="558"/>
      <c r="V29" s="534"/>
      <c r="W29" s="554"/>
      <c r="X29" s="291">
        <v>1</v>
      </c>
      <c r="Y29" s="547"/>
      <c r="Z29" s="289">
        <v>1</v>
      </c>
      <c r="AA29" s="551"/>
      <c r="AB29" s="534"/>
      <c r="AC29" s="564"/>
      <c r="AD29" s="291">
        <v>3</v>
      </c>
      <c r="AE29" s="547"/>
      <c r="AF29" s="289">
        <v>0</v>
      </c>
      <c r="AG29" s="551"/>
      <c r="AH29" s="534"/>
      <c r="AI29" s="535"/>
      <c r="AJ29" s="534"/>
      <c r="AK29" s="535"/>
      <c r="AL29" s="534"/>
      <c r="AM29" s="535"/>
      <c r="AN29" s="534"/>
      <c r="AO29" s="549"/>
      <c r="AP29" s="535"/>
      <c r="AQ29" s="626"/>
      <c r="AR29" s="627"/>
    </row>
    <row r="30" spans="3:44" ht="10.5" customHeight="1" x14ac:dyDescent="0.4">
      <c r="C30" s="568"/>
      <c r="D30" s="597"/>
      <c r="E30" s="598"/>
      <c r="F30" s="598"/>
      <c r="G30" s="598"/>
      <c r="H30" s="598"/>
      <c r="I30" s="552"/>
      <c r="J30" s="461"/>
      <c r="K30" s="555"/>
      <c r="L30" s="285">
        <v>1</v>
      </c>
      <c r="M30" s="548"/>
      <c r="N30" s="220">
        <v>0</v>
      </c>
      <c r="O30" s="552"/>
      <c r="P30" s="559"/>
      <c r="Q30" s="560"/>
      <c r="R30" s="560"/>
      <c r="S30" s="560"/>
      <c r="T30" s="560"/>
      <c r="U30" s="561"/>
      <c r="V30" s="461"/>
      <c r="W30" s="555"/>
      <c r="X30" s="285">
        <v>3</v>
      </c>
      <c r="Y30" s="548"/>
      <c r="Z30" s="220">
        <v>0</v>
      </c>
      <c r="AA30" s="552"/>
      <c r="AB30" s="461"/>
      <c r="AC30" s="565"/>
      <c r="AD30" s="285">
        <v>4</v>
      </c>
      <c r="AE30" s="548"/>
      <c r="AF30" s="220">
        <v>0</v>
      </c>
      <c r="AG30" s="552"/>
      <c r="AH30" s="461"/>
      <c r="AI30" s="536"/>
      <c r="AJ30" s="461"/>
      <c r="AK30" s="536"/>
      <c r="AL30" s="461"/>
      <c r="AM30" s="536"/>
      <c r="AN30" s="461"/>
      <c r="AO30" s="462"/>
      <c r="AP30" s="536"/>
      <c r="AQ30" s="628"/>
      <c r="AR30" s="629"/>
    </row>
    <row r="31" spans="3:44" ht="10.5" customHeight="1" x14ac:dyDescent="0.4">
      <c r="C31" s="566">
        <v>3</v>
      </c>
      <c r="D31" s="593" t="s">
        <v>163</v>
      </c>
      <c r="E31" s="594"/>
      <c r="F31" s="594"/>
      <c r="G31" s="594"/>
      <c r="H31" s="594"/>
      <c r="I31" s="550"/>
      <c r="J31" s="537" t="s">
        <v>187</v>
      </c>
      <c r="K31" s="553">
        <v>2</v>
      </c>
      <c r="L31" s="288">
        <v>1</v>
      </c>
      <c r="M31" s="630" t="s">
        <v>148</v>
      </c>
      <c r="N31" s="292">
        <v>0</v>
      </c>
      <c r="O31" s="540">
        <v>3</v>
      </c>
      <c r="P31" s="537" t="s">
        <v>187</v>
      </c>
      <c r="Q31" s="553">
        <v>1</v>
      </c>
      <c r="R31" s="288">
        <v>0</v>
      </c>
      <c r="S31" s="630" t="s">
        <v>148</v>
      </c>
      <c r="T31" s="284">
        <v>1</v>
      </c>
      <c r="U31" s="433">
        <v>5</v>
      </c>
      <c r="V31" s="556"/>
      <c r="W31" s="557"/>
      <c r="X31" s="557"/>
      <c r="Y31" s="557"/>
      <c r="Z31" s="557"/>
      <c r="AA31" s="558"/>
      <c r="AB31" s="537" t="s">
        <v>193</v>
      </c>
      <c r="AC31" s="553">
        <v>1</v>
      </c>
      <c r="AD31" s="108">
        <v>1</v>
      </c>
      <c r="AE31" s="630" t="s">
        <v>148</v>
      </c>
      <c r="AF31" s="108">
        <v>0</v>
      </c>
      <c r="AG31" s="433">
        <v>1</v>
      </c>
      <c r="AH31" s="532">
        <v>1</v>
      </c>
      <c r="AI31" s="533"/>
      <c r="AJ31" s="532">
        <v>4</v>
      </c>
      <c r="AK31" s="533"/>
      <c r="AL31" s="532">
        <v>9</v>
      </c>
      <c r="AM31" s="533"/>
      <c r="AN31" s="532">
        <v>-5</v>
      </c>
      <c r="AO31" s="460"/>
      <c r="AP31" s="533"/>
      <c r="AQ31" s="618" t="s">
        <v>190</v>
      </c>
      <c r="AR31" s="619"/>
    </row>
    <row r="32" spans="3:44" ht="10.5" customHeight="1" x14ac:dyDescent="0.4">
      <c r="C32" s="567"/>
      <c r="D32" s="595"/>
      <c r="E32" s="596"/>
      <c r="F32" s="596"/>
      <c r="G32" s="596"/>
      <c r="H32" s="596"/>
      <c r="I32" s="551"/>
      <c r="J32" s="538"/>
      <c r="K32" s="554"/>
      <c r="L32" s="289">
        <v>1</v>
      </c>
      <c r="M32" s="631"/>
      <c r="N32" s="293">
        <v>1</v>
      </c>
      <c r="O32" s="541"/>
      <c r="P32" s="538"/>
      <c r="Q32" s="554"/>
      <c r="R32" s="289">
        <v>1</v>
      </c>
      <c r="S32" s="631"/>
      <c r="T32" s="291">
        <v>1</v>
      </c>
      <c r="U32" s="562"/>
      <c r="V32" s="556"/>
      <c r="W32" s="557"/>
      <c r="X32" s="557"/>
      <c r="Y32" s="557"/>
      <c r="Z32" s="557"/>
      <c r="AA32" s="558"/>
      <c r="AB32" s="538"/>
      <c r="AC32" s="554"/>
      <c r="AD32" s="289">
        <v>0</v>
      </c>
      <c r="AE32" s="631"/>
      <c r="AF32" s="289">
        <v>1</v>
      </c>
      <c r="AG32" s="562"/>
      <c r="AH32" s="534"/>
      <c r="AI32" s="535"/>
      <c r="AJ32" s="534"/>
      <c r="AK32" s="535"/>
      <c r="AL32" s="534"/>
      <c r="AM32" s="535"/>
      <c r="AN32" s="534"/>
      <c r="AO32" s="549"/>
      <c r="AP32" s="535"/>
      <c r="AQ32" s="620"/>
      <c r="AR32" s="621"/>
    </row>
    <row r="33" spans="2:45" ht="10.5" customHeight="1" x14ac:dyDescent="0.4">
      <c r="C33" s="568"/>
      <c r="D33" s="597"/>
      <c r="E33" s="598"/>
      <c r="F33" s="598"/>
      <c r="G33" s="598"/>
      <c r="H33" s="598"/>
      <c r="I33" s="552"/>
      <c r="J33" s="539"/>
      <c r="K33" s="555"/>
      <c r="L33" s="220">
        <v>0</v>
      </c>
      <c r="M33" s="632"/>
      <c r="N33" s="294">
        <v>2</v>
      </c>
      <c r="O33" s="542"/>
      <c r="P33" s="539"/>
      <c r="Q33" s="555"/>
      <c r="R33" s="220">
        <v>0</v>
      </c>
      <c r="S33" s="632"/>
      <c r="T33" s="285">
        <v>3</v>
      </c>
      <c r="U33" s="436"/>
      <c r="V33" s="559"/>
      <c r="W33" s="560"/>
      <c r="X33" s="560"/>
      <c r="Y33" s="560"/>
      <c r="Z33" s="560"/>
      <c r="AA33" s="561"/>
      <c r="AB33" s="539"/>
      <c r="AC33" s="555"/>
      <c r="AD33" s="109">
        <v>0</v>
      </c>
      <c r="AE33" s="632"/>
      <c r="AF33" s="109">
        <v>0</v>
      </c>
      <c r="AG33" s="436"/>
      <c r="AH33" s="461"/>
      <c r="AI33" s="536"/>
      <c r="AJ33" s="461"/>
      <c r="AK33" s="536"/>
      <c r="AL33" s="461"/>
      <c r="AM33" s="536"/>
      <c r="AN33" s="461"/>
      <c r="AO33" s="462"/>
      <c r="AP33" s="536"/>
      <c r="AQ33" s="622"/>
      <c r="AR33" s="623"/>
    </row>
    <row r="34" spans="2:45" ht="10.5" customHeight="1" x14ac:dyDescent="0.4">
      <c r="C34" s="566">
        <v>4</v>
      </c>
      <c r="D34" s="574" t="s">
        <v>164</v>
      </c>
      <c r="E34" s="575"/>
      <c r="F34" s="575"/>
      <c r="G34" s="575"/>
      <c r="H34" s="575"/>
      <c r="I34" s="576"/>
      <c r="J34" s="537" t="s">
        <v>187</v>
      </c>
      <c r="K34" s="553">
        <v>1</v>
      </c>
      <c r="L34" s="288">
        <v>0</v>
      </c>
      <c r="M34" s="546" t="s">
        <v>148</v>
      </c>
      <c r="N34" s="284">
        <v>2</v>
      </c>
      <c r="O34" s="599">
        <v>3</v>
      </c>
      <c r="P34" s="537" t="s">
        <v>187</v>
      </c>
      <c r="Q34" s="553">
        <v>0</v>
      </c>
      <c r="R34" s="288">
        <v>0</v>
      </c>
      <c r="S34" s="546" t="s">
        <v>148</v>
      </c>
      <c r="T34" s="284">
        <v>4</v>
      </c>
      <c r="U34" s="599">
        <v>11</v>
      </c>
      <c r="V34" s="537" t="s">
        <v>193</v>
      </c>
      <c r="W34" s="553">
        <v>1</v>
      </c>
      <c r="X34" s="288">
        <v>1</v>
      </c>
      <c r="Y34" s="630" t="s">
        <v>148</v>
      </c>
      <c r="Z34" s="288">
        <v>0</v>
      </c>
      <c r="AA34" s="433">
        <v>1</v>
      </c>
      <c r="AB34" s="556"/>
      <c r="AC34" s="557"/>
      <c r="AD34" s="557"/>
      <c r="AE34" s="557"/>
      <c r="AF34" s="557"/>
      <c r="AG34" s="558"/>
      <c r="AH34" s="532">
        <v>1</v>
      </c>
      <c r="AI34" s="533"/>
      <c r="AJ34" s="532">
        <v>2</v>
      </c>
      <c r="AK34" s="533"/>
      <c r="AL34" s="532">
        <v>15</v>
      </c>
      <c r="AM34" s="533"/>
      <c r="AN34" s="532">
        <v>-13</v>
      </c>
      <c r="AO34" s="460"/>
      <c r="AP34" s="533"/>
      <c r="AQ34" s="618" t="s">
        <v>194</v>
      </c>
      <c r="AR34" s="619"/>
    </row>
    <row r="35" spans="2:45" ht="10.5" customHeight="1" x14ac:dyDescent="0.4">
      <c r="C35" s="567"/>
      <c r="D35" s="580"/>
      <c r="E35" s="581"/>
      <c r="F35" s="581"/>
      <c r="G35" s="581"/>
      <c r="H35" s="581"/>
      <c r="I35" s="582"/>
      <c r="J35" s="538"/>
      <c r="K35" s="554"/>
      <c r="L35" s="289">
        <v>1</v>
      </c>
      <c r="M35" s="547"/>
      <c r="N35" s="291">
        <v>0</v>
      </c>
      <c r="O35" s="600"/>
      <c r="P35" s="538"/>
      <c r="Q35" s="554"/>
      <c r="R35" s="289">
        <v>0</v>
      </c>
      <c r="S35" s="547"/>
      <c r="T35" s="291">
        <v>3</v>
      </c>
      <c r="U35" s="600"/>
      <c r="V35" s="538"/>
      <c r="W35" s="554"/>
      <c r="X35" s="289">
        <v>0</v>
      </c>
      <c r="Y35" s="631"/>
      <c r="Z35" s="289">
        <v>1</v>
      </c>
      <c r="AA35" s="562"/>
      <c r="AB35" s="556"/>
      <c r="AC35" s="557"/>
      <c r="AD35" s="557"/>
      <c r="AE35" s="557"/>
      <c r="AF35" s="557"/>
      <c r="AG35" s="558"/>
      <c r="AH35" s="534"/>
      <c r="AI35" s="535"/>
      <c r="AJ35" s="534"/>
      <c r="AK35" s="535"/>
      <c r="AL35" s="534"/>
      <c r="AM35" s="535"/>
      <c r="AN35" s="534"/>
      <c r="AO35" s="549"/>
      <c r="AP35" s="535"/>
      <c r="AQ35" s="620"/>
      <c r="AR35" s="621"/>
    </row>
    <row r="36" spans="2:45" ht="10.5" customHeight="1" x14ac:dyDescent="0.4">
      <c r="C36" s="568"/>
      <c r="D36" s="577"/>
      <c r="E36" s="578"/>
      <c r="F36" s="578"/>
      <c r="G36" s="578"/>
      <c r="H36" s="578"/>
      <c r="I36" s="579"/>
      <c r="J36" s="539"/>
      <c r="K36" s="555"/>
      <c r="L36" s="220">
        <v>0</v>
      </c>
      <c r="M36" s="548"/>
      <c r="N36" s="285">
        <v>1</v>
      </c>
      <c r="O36" s="601"/>
      <c r="P36" s="539"/>
      <c r="Q36" s="555"/>
      <c r="R36" s="220">
        <v>0</v>
      </c>
      <c r="S36" s="548"/>
      <c r="T36" s="285">
        <v>4</v>
      </c>
      <c r="U36" s="601"/>
      <c r="V36" s="539"/>
      <c r="W36" s="555"/>
      <c r="X36" s="220">
        <v>0</v>
      </c>
      <c r="Y36" s="632"/>
      <c r="Z36" s="220">
        <v>0</v>
      </c>
      <c r="AA36" s="436"/>
      <c r="AB36" s="559"/>
      <c r="AC36" s="560"/>
      <c r="AD36" s="560"/>
      <c r="AE36" s="560"/>
      <c r="AF36" s="560"/>
      <c r="AG36" s="561"/>
      <c r="AH36" s="461"/>
      <c r="AI36" s="536"/>
      <c r="AJ36" s="461"/>
      <c r="AK36" s="536"/>
      <c r="AL36" s="461"/>
      <c r="AM36" s="536"/>
      <c r="AN36" s="461"/>
      <c r="AO36" s="462"/>
      <c r="AP36" s="536"/>
      <c r="AQ36" s="622"/>
      <c r="AR36" s="623"/>
    </row>
    <row r="37" spans="2:45" ht="10.5" customHeight="1" x14ac:dyDescent="0.4">
      <c r="C37" s="225"/>
      <c r="D37" s="227"/>
      <c r="E37" s="227"/>
      <c r="F37" s="227"/>
      <c r="G37" s="227"/>
      <c r="H37" s="227"/>
      <c r="I37" s="227"/>
      <c r="J37" s="211"/>
      <c r="K37" s="227"/>
      <c r="L37" s="226"/>
      <c r="M37" s="227"/>
      <c r="N37" s="225"/>
      <c r="O37" s="225"/>
      <c r="P37" s="48"/>
      <c r="Q37" s="211"/>
      <c r="R37" s="227"/>
      <c r="S37" s="211"/>
      <c r="T37" s="227"/>
      <c r="U37" s="227"/>
      <c r="V37" s="48"/>
      <c r="W37" s="211"/>
      <c r="X37" s="227"/>
      <c r="Y37" s="211"/>
      <c r="Z37" s="227"/>
      <c r="AA37" s="227"/>
      <c r="AB37" s="225"/>
      <c r="AC37" s="225"/>
      <c r="AD37" s="225"/>
      <c r="AE37" s="225"/>
      <c r="AF37" s="225"/>
      <c r="AG37" s="225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2:45" ht="10.5" customHeight="1" thickBot="1" x14ac:dyDescent="0.45">
      <c r="C38" s="225"/>
      <c r="D38" s="227"/>
      <c r="E38" s="227"/>
      <c r="F38" s="227"/>
      <c r="G38" s="227"/>
      <c r="H38" s="227"/>
      <c r="I38" s="227"/>
      <c r="J38" s="211"/>
      <c r="K38" s="227"/>
      <c r="L38" s="226"/>
      <c r="M38" s="227"/>
      <c r="N38" s="225"/>
      <c r="O38" s="225"/>
      <c r="P38" s="48"/>
      <c r="Q38" s="211"/>
      <c r="R38" s="227"/>
      <c r="S38" s="211"/>
      <c r="T38" s="227"/>
      <c r="U38" s="227"/>
      <c r="V38" s="48"/>
      <c r="W38" s="211"/>
      <c r="X38" s="227"/>
      <c r="Y38" s="211"/>
      <c r="Z38" s="227"/>
      <c r="AA38" s="227"/>
      <c r="AB38" s="225"/>
      <c r="AC38" s="225"/>
      <c r="AD38" s="225"/>
      <c r="AE38" s="225"/>
      <c r="AF38" s="225"/>
      <c r="AG38" s="225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2:45" ht="10.5" customHeight="1" x14ac:dyDescent="0.4">
      <c r="B39" s="228"/>
      <c r="C39" s="229"/>
      <c r="D39" s="230"/>
      <c r="E39" s="230"/>
      <c r="F39" s="230"/>
      <c r="G39" s="230"/>
      <c r="H39" s="230"/>
      <c r="I39" s="230"/>
      <c r="J39" s="231"/>
      <c r="K39" s="230"/>
      <c r="L39" s="232"/>
      <c r="M39" s="230"/>
      <c r="N39" s="229"/>
      <c r="O39" s="229"/>
      <c r="P39" s="233"/>
      <c r="Q39" s="231"/>
      <c r="R39" s="230"/>
      <c r="S39" s="231"/>
      <c r="T39" s="230"/>
      <c r="U39" s="230"/>
      <c r="V39" s="233"/>
      <c r="W39" s="231"/>
      <c r="X39" s="230"/>
      <c r="Y39" s="231"/>
      <c r="Z39" s="230"/>
      <c r="AA39" s="230"/>
      <c r="AB39" s="229"/>
      <c r="AC39" s="229"/>
      <c r="AD39" s="229"/>
      <c r="AE39" s="229"/>
      <c r="AF39" s="229"/>
      <c r="AG39" s="229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28"/>
    </row>
    <row r="40" spans="2:45" ht="10.35" customHeight="1" x14ac:dyDescent="0.4"/>
    <row r="41" spans="2:45" ht="10.35" customHeight="1" x14ac:dyDescent="0.4">
      <c r="C41" s="342" t="s">
        <v>195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</row>
    <row r="42" spans="2:45" ht="10.35" customHeight="1" x14ac:dyDescent="0.4"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</row>
    <row r="43" spans="2:45" ht="10.35" customHeight="1" x14ac:dyDescent="0.4">
      <c r="C43" s="44"/>
      <c r="D43" s="44"/>
      <c r="E43" s="586" t="s">
        <v>129</v>
      </c>
      <c r="F43" s="368"/>
      <c r="G43" s="368"/>
      <c r="H43" s="368"/>
      <c r="I43" s="587"/>
      <c r="J43" s="45"/>
      <c r="K43" s="182"/>
      <c r="L43" s="290"/>
      <c r="M43" s="290"/>
      <c r="N43" s="290"/>
      <c r="O43" s="290"/>
      <c r="P43" s="290"/>
      <c r="Q43" s="290"/>
      <c r="R43" s="290"/>
      <c r="S43" s="286"/>
      <c r="T43" s="290"/>
      <c r="U43" s="290"/>
      <c r="V43" s="290"/>
      <c r="W43" s="290"/>
      <c r="X43" s="290"/>
      <c r="Y43" s="290"/>
      <c r="Z43" s="290"/>
      <c r="AA43" s="286"/>
      <c r="AB43" s="286"/>
      <c r="AC43" s="286"/>
      <c r="AD43" s="286"/>
      <c r="AE43" s="286"/>
      <c r="AF43" s="286"/>
      <c r="AG43" s="286"/>
      <c r="AH43" s="286"/>
      <c r="AI43" s="44"/>
      <c r="AJ43" s="215"/>
      <c r="AK43" s="215"/>
      <c r="AL43" s="215"/>
      <c r="AM43" s="215"/>
      <c r="AN43" s="215"/>
      <c r="AO43" s="215"/>
      <c r="AP43" s="215"/>
    </row>
    <row r="44" spans="2:45" ht="10.35" customHeight="1" x14ac:dyDescent="0.4">
      <c r="C44" s="44"/>
      <c r="D44" s="44"/>
      <c r="E44" s="588"/>
      <c r="F44" s="372"/>
      <c r="G44" s="372"/>
      <c r="H44" s="372"/>
      <c r="I44" s="589"/>
      <c r="J44" s="45"/>
      <c r="K44" s="182"/>
      <c r="L44" s="290"/>
      <c r="M44" s="290"/>
      <c r="N44" s="290"/>
      <c r="O44" s="290"/>
      <c r="P44" s="290"/>
      <c r="Q44" s="290"/>
      <c r="R44" s="290"/>
      <c r="S44" s="286"/>
      <c r="T44" s="290"/>
      <c r="U44" s="290"/>
      <c r="V44" s="290"/>
      <c r="W44" s="290"/>
      <c r="X44" s="290"/>
      <c r="Y44" s="290"/>
      <c r="Z44" s="290"/>
      <c r="AA44" s="286"/>
      <c r="AB44" s="286"/>
      <c r="AC44" s="286"/>
      <c r="AD44" s="286"/>
      <c r="AE44" s="286"/>
      <c r="AF44" s="286"/>
      <c r="AG44" s="286"/>
      <c r="AH44" s="286"/>
      <c r="AI44" s="44"/>
      <c r="AJ44" s="215"/>
      <c r="AK44" s="215"/>
      <c r="AL44" s="215"/>
      <c r="AM44" s="215"/>
      <c r="AN44" s="215"/>
      <c r="AO44" s="215"/>
      <c r="AP44" s="215"/>
    </row>
    <row r="45" spans="2:45" ht="10.5" customHeight="1" x14ac:dyDescent="0.4">
      <c r="C45" s="566"/>
      <c r="D45" s="532" t="s">
        <v>130</v>
      </c>
      <c r="E45" s="460"/>
      <c r="F45" s="460"/>
      <c r="G45" s="460"/>
      <c r="H45" s="460"/>
      <c r="I45" s="533"/>
      <c r="J45" s="590" t="s">
        <v>149</v>
      </c>
      <c r="K45" s="432"/>
      <c r="L45" s="432"/>
      <c r="M45" s="432"/>
      <c r="N45" s="432"/>
      <c r="O45" s="433"/>
      <c r="P45" s="593" t="s">
        <v>162</v>
      </c>
      <c r="Q45" s="594"/>
      <c r="R45" s="594"/>
      <c r="S45" s="594"/>
      <c r="T45" s="594"/>
      <c r="U45" s="550"/>
      <c r="V45" s="593" t="s">
        <v>163</v>
      </c>
      <c r="W45" s="594"/>
      <c r="X45" s="594"/>
      <c r="Y45" s="594"/>
      <c r="Z45" s="594"/>
      <c r="AA45" s="550"/>
      <c r="AB45" s="583"/>
      <c r="AC45" s="584"/>
      <c r="AD45" s="584"/>
      <c r="AE45" s="584"/>
      <c r="AF45" s="584"/>
      <c r="AG45" s="585"/>
      <c r="AH45" s="575" t="s">
        <v>76</v>
      </c>
      <c r="AI45" s="576"/>
      <c r="AJ45" s="574" t="s">
        <v>79</v>
      </c>
      <c r="AK45" s="576"/>
      <c r="AL45" s="574" t="s">
        <v>80</v>
      </c>
      <c r="AM45" s="576"/>
      <c r="AN45" s="574" t="s">
        <v>77</v>
      </c>
      <c r="AO45" s="575"/>
      <c r="AP45" s="576"/>
      <c r="AQ45" s="574" t="s">
        <v>78</v>
      </c>
      <c r="AR45" s="576"/>
    </row>
    <row r="46" spans="2:45" ht="10.5" customHeight="1" x14ac:dyDescent="0.4">
      <c r="C46" s="568"/>
      <c r="D46" s="461"/>
      <c r="E46" s="462"/>
      <c r="F46" s="462"/>
      <c r="G46" s="462"/>
      <c r="H46" s="462"/>
      <c r="I46" s="536"/>
      <c r="J46" s="591"/>
      <c r="K46" s="592"/>
      <c r="L46" s="592"/>
      <c r="M46" s="592"/>
      <c r="N46" s="592"/>
      <c r="O46" s="562"/>
      <c r="P46" s="597"/>
      <c r="Q46" s="598"/>
      <c r="R46" s="598"/>
      <c r="S46" s="598"/>
      <c r="T46" s="598"/>
      <c r="U46" s="552"/>
      <c r="V46" s="597"/>
      <c r="W46" s="598"/>
      <c r="X46" s="598"/>
      <c r="Y46" s="598"/>
      <c r="Z46" s="598"/>
      <c r="AA46" s="552"/>
      <c r="AB46" s="556"/>
      <c r="AC46" s="557"/>
      <c r="AD46" s="557"/>
      <c r="AE46" s="557"/>
      <c r="AF46" s="557"/>
      <c r="AG46" s="558"/>
      <c r="AH46" s="578"/>
      <c r="AI46" s="579"/>
      <c r="AJ46" s="577"/>
      <c r="AK46" s="579"/>
      <c r="AL46" s="577"/>
      <c r="AM46" s="579"/>
      <c r="AN46" s="577"/>
      <c r="AO46" s="578"/>
      <c r="AP46" s="579"/>
      <c r="AQ46" s="577"/>
      <c r="AR46" s="579"/>
    </row>
    <row r="47" spans="2:45" ht="10.5" customHeight="1" x14ac:dyDescent="0.4">
      <c r="C47" s="566">
        <v>1</v>
      </c>
      <c r="D47" s="590" t="s">
        <v>149</v>
      </c>
      <c r="E47" s="432"/>
      <c r="F47" s="432"/>
      <c r="G47" s="432"/>
      <c r="H47" s="432"/>
      <c r="I47" s="433"/>
      <c r="J47" s="583"/>
      <c r="K47" s="584"/>
      <c r="L47" s="584"/>
      <c r="M47" s="584"/>
      <c r="N47" s="584"/>
      <c r="O47" s="585"/>
      <c r="P47" s="537" t="s">
        <v>205</v>
      </c>
      <c r="Q47" s="553">
        <v>1</v>
      </c>
      <c r="R47" s="245">
        <v>1</v>
      </c>
      <c r="S47" s="546" t="s">
        <v>148</v>
      </c>
      <c r="T47" s="245">
        <v>0</v>
      </c>
      <c r="U47" s="550">
        <v>1</v>
      </c>
      <c r="V47" s="537" t="s">
        <v>207</v>
      </c>
      <c r="W47" s="553">
        <v>8</v>
      </c>
      <c r="X47" s="301">
        <v>3</v>
      </c>
      <c r="Y47" s="546" t="s">
        <v>148</v>
      </c>
      <c r="Z47" s="301">
        <v>0</v>
      </c>
      <c r="AA47" s="642">
        <v>0</v>
      </c>
      <c r="AB47" s="612"/>
      <c r="AC47" s="613"/>
      <c r="AD47" s="613"/>
      <c r="AE47" s="613"/>
      <c r="AF47" s="613"/>
      <c r="AG47" s="614"/>
      <c r="AH47" s="460">
        <v>4</v>
      </c>
      <c r="AI47" s="533"/>
      <c r="AJ47" s="532">
        <v>9</v>
      </c>
      <c r="AK47" s="533"/>
      <c r="AL47" s="532">
        <v>1</v>
      </c>
      <c r="AM47" s="533"/>
      <c r="AN47" s="532">
        <v>8</v>
      </c>
      <c r="AO47" s="460"/>
      <c r="AP47" s="533"/>
      <c r="AQ47" s="537" t="s">
        <v>189</v>
      </c>
      <c r="AR47" s="639"/>
    </row>
    <row r="48" spans="2:45" ht="10.5" customHeight="1" x14ac:dyDescent="0.4">
      <c r="C48" s="567"/>
      <c r="D48" s="591"/>
      <c r="E48" s="592"/>
      <c r="F48" s="592"/>
      <c r="G48" s="592"/>
      <c r="H48" s="592"/>
      <c r="I48" s="562"/>
      <c r="J48" s="556"/>
      <c r="K48" s="557"/>
      <c r="L48" s="557"/>
      <c r="M48" s="557"/>
      <c r="N48" s="557"/>
      <c r="O48" s="558"/>
      <c r="P48" s="538"/>
      <c r="Q48" s="554"/>
      <c r="R48" s="289">
        <v>0</v>
      </c>
      <c r="S48" s="547"/>
      <c r="T48" s="289">
        <v>0</v>
      </c>
      <c r="U48" s="551"/>
      <c r="V48" s="538"/>
      <c r="W48" s="554"/>
      <c r="X48" s="302">
        <v>2</v>
      </c>
      <c r="Y48" s="547"/>
      <c r="Z48" s="302">
        <v>0</v>
      </c>
      <c r="AA48" s="643"/>
      <c r="AB48" s="612"/>
      <c r="AC48" s="613"/>
      <c r="AD48" s="613"/>
      <c r="AE48" s="613"/>
      <c r="AF48" s="613"/>
      <c r="AG48" s="614"/>
      <c r="AH48" s="549"/>
      <c r="AI48" s="535"/>
      <c r="AJ48" s="534"/>
      <c r="AK48" s="535"/>
      <c r="AL48" s="534"/>
      <c r="AM48" s="535"/>
      <c r="AN48" s="534"/>
      <c r="AO48" s="549"/>
      <c r="AP48" s="535"/>
      <c r="AQ48" s="538"/>
      <c r="AR48" s="640"/>
    </row>
    <row r="49" spans="3:47" ht="10.5" customHeight="1" x14ac:dyDescent="0.4">
      <c r="C49" s="568"/>
      <c r="D49" s="591"/>
      <c r="E49" s="592"/>
      <c r="F49" s="592"/>
      <c r="G49" s="592"/>
      <c r="H49" s="592"/>
      <c r="I49" s="562"/>
      <c r="J49" s="559"/>
      <c r="K49" s="560"/>
      <c r="L49" s="560"/>
      <c r="M49" s="560"/>
      <c r="N49" s="560"/>
      <c r="O49" s="561"/>
      <c r="P49" s="539"/>
      <c r="Q49" s="555"/>
      <c r="R49" s="220">
        <v>0</v>
      </c>
      <c r="S49" s="548"/>
      <c r="T49" s="220">
        <v>1</v>
      </c>
      <c r="U49" s="552"/>
      <c r="V49" s="539"/>
      <c r="W49" s="555"/>
      <c r="X49" s="303">
        <v>3</v>
      </c>
      <c r="Y49" s="548"/>
      <c r="Z49" s="303">
        <v>0</v>
      </c>
      <c r="AA49" s="644"/>
      <c r="AB49" s="612"/>
      <c r="AC49" s="613"/>
      <c r="AD49" s="613"/>
      <c r="AE49" s="613"/>
      <c r="AF49" s="613"/>
      <c r="AG49" s="614"/>
      <c r="AH49" s="462"/>
      <c r="AI49" s="536"/>
      <c r="AJ49" s="461"/>
      <c r="AK49" s="536"/>
      <c r="AL49" s="461"/>
      <c r="AM49" s="536"/>
      <c r="AN49" s="461"/>
      <c r="AO49" s="462"/>
      <c r="AP49" s="536"/>
      <c r="AQ49" s="539"/>
      <c r="AR49" s="641"/>
    </row>
    <row r="50" spans="3:47" ht="10.5" customHeight="1" x14ac:dyDescent="0.4">
      <c r="C50" s="566">
        <v>2</v>
      </c>
      <c r="D50" s="330" t="s">
        <v>196</v>
      </c>
      <c r="E50" s="331"/>
      <c r="F50" s="331"/>
      <c r="G50" s="331"/>
      <c r="H50" s="331"/>
      <c r="I50" s="332"/>
      <c r="J50" s="537" t="s">
        <v>205</v>
      </c>
      <c r="K50" s="553">
        <v>1</v>
      </c>
      <c r="L50" s="296">
        <v>1</v>
      </c>
      <c r="M50" s="546" t="s">
        <v>148</v>
      </c>
      <c r="N50" s="296">
        <v>0</v>
      </c>
      <c r="O50" s="550">
        <v>1</v>
      </c>
      <c r="P50" s="556"/>
      <c r="Q50" s="557"/>
      <c r="R50" s="557"/>
      <c r="S50" s="557"/>
      <c r="T50" s="557"/>
      <c r="U50" s="558"/>
      <c r="V50" s="537" t="s">
        <v>207</v>
      </c>
      <c r="W50" s="553">
        <v>1</v>
      </c>
      <c r="X50" s="301">
        <v>0</v>
      </c>
      <c r="Y50" s="546" t="s">
        <v>148</v>
      </c>
      <c r="Z50" s="301">
        <v>0</v>
      </c>
      <c r="AA50" s="642">
        <v>0</v>
      </c>
      <c r="AB50" s="612"/>
      <c r="AC50" s="613"/>
      <c r="AD50" s="613"/>
      <c r="AE50" s="613"/>
      <c r="AF50" s="613"/>
      <c r="AG50" s="614"/>
      <c r="AH50" s="460">
        <v>4</v>
      </c>
      <c r="AI50" s="533"/>
      <c r="AJ50" s="532">
        <v>2</v>
      </c>
      <c r="AK50" s="533"/>
      <c r="AL50" s="532">
        <v>1</v>
      </c>
      <c r="AM50" s="533"/>
      <c r="AN50" s="532">
        <v>1</v>
      </c>
      <c r="AO50" s="460"/>
      <c r="AP50" s="533"/>
      <c r="AQ50" s="537" t="s">
        <v>191</v>
      </c>
      <c r="AR50" s="639"/>
    </row>
    <row r="51" spans="3:47" ht="10.5" customHeight="1" x14ac:dyDescent="0.4">
      <c r="C51" s="567"/>
      <c r="D51" s="403"/>
      <c r="E51" s="404"/>
      <c r="F51" s="404"/>
      <c r="G51" s="404"/>
      <c r="H51" s="404"/>
      <c r="I51" s="405"/>
      <c r="J51" s="538"/>
      <c r="K51" s="554"/>
      <c r="L51" s="289">
        <v>0</v>
      </c>
      <c r="M51" s="547"/>
      <c r="N51" s="289">
        <v>0</v>
      </c>
      <c r="O51" s="551"/>
      <c r="P51" s="556"/>
      <c r="Q51" s="557"/>
      <c r="R51" s="557"/>
      <c r="S51" s="557"/>
      <c r="T51" s="557"/>
      <c r="U51" s="558"/>
      <c r="V51" s="538"/>
      <c r="W51" s="554"/>
      <c r="X51" s="302">
        <v>0</v>
      </c>
      <c r="Y51" s="547"/>
      <c r="Z51" s="302">
        <v>0</v>
      </c>
      <c r="AA51" s="643"/>
      <c r="AB51" s="612"/>
      <c r="AC51" s="613"/>
      <c r="AD51" s="613"/>
      <c r="AE51" s="613"/>
      <c r="AF51" s="613"/>
      <c r="AG51" s="614"/>
      <c r="AH51" s="549"/>
      <c r="AI51" s="535"/>
      <c r="AJ51" s="534"/>
      <c r="AK51" s="535"/>
      <c r="AL51" s="534"/>
      <c r="AM51" s="535"/>
      <c r="AN51" s="534"/>
      <c r="AO51" s="549"/>
      <c r="AP51" s="535"/>
      <c r="AQ51" s="538"/>
      <c r="AR51" s="640"/>
    </row>
    <row r="52" spans="3:47" ht="10.5" customHeight="1" x14ac:dyDescent="0.4">
      <c r="C52" s="568"/>
      <c r="D52" s="403"/>
      <c r="E52" s="404"/>
      <c r="F52" s="404"/>
      <c r="G52" s="404"/>
      <c r="H52" s="404"/>
      <c r="I52" s="405"/>
      <c r="J52" s="539"/>
      <c r="K52" s="555"/>
      <c r="L52" s="220">
        <v>0</v>
      </c>
      <c r="M52" s="548"/>
      <c r="N52" s="220">
        <v>1</v>
      </c>
      <c r="O52" s="552"/>
      <c r="P52" s="559"/>
      <c r="Q52" s="560"/>
      <c r="R52" s="560"/>
      <c r="S52" s="560"/>
      <c r="T52" s="560"/>
      <c r="U52" s="561"/>
      <c r="V52" s="539"/>
      <c r="W52" s="555"/>
      <c r="X52" s="220">
        <v>1</v>
      </c>
      <c r="Y52" s="548"/>
      <c r="Z52" s="303">
        <v>0</v>
      </c>
      <c r="AA52" s="644"/>
      <c r="AB52" s="612"/>
      <c r="AC52" s="613"/>
      <c r="AD52" s="613"/>
      <c r="AE52" s="613"/>
      <c r="AF52" s="613"/>
      <c r="AG52" s="614"/>
      <c r="AH52" s="462"/>
      <c r="AI52" s="536"/>
      <c r="AJ52" s="461"/>
      <c r="AK52" s="536"/>
      <c r="AL52" s="461"/>
      <c r="AM52" s="536"/>
      <c r="AN52" s="461"/>
      <c r="AO52" s="462"/>
      <c r="AP52" s="536"/>
      <c r="AQ52" s="539"/>
      <c r="AR52" s="641"/>
    </row>
    <row r="53" spans="3:47" ht="10.5" customHeight="1" x14ac:dyDescent="0.4">
      <c r="C53" s="566">
        <v>3</v>
      </c>
      <c r="D53" s="603" t="s">
        <v>197</v>
      </c>
      <c r="E53" s="604"/>
      <c r="F53" s="604"/>
      <c r="G53" s="604"/>
      <c r="H53" s="604"/>
      <c r="I53" s="605"/>
      <c r="J53" s="537" t="s">
        <v>206</v>
      </c>
      <c r="K53" s="543">
        <v>0</v>
      </c>
      <c r="L53" s="301">
        <v>0</v>
      </c>
      <c r="M53" s="546" t="s">
        <v>148</v>
      </c>
      <c r="N53" s="301">
        <v>3</v>
      </c>
      <c r="O53" s="433">
        <v>8</v>
      </c>
      <c r="P53" s="537" t="s">
        <v>206</v>
      </c>
      <c r="Q53" s="543">
        <v>0</v>
      </c>
      <c r="R53" s="301">
        <v>0</v>
      </c>
      <c r="S53" s="546" t="s">
        <v>148</v>
      </c>
      <c r="T53" s="301">
        <v>0</v>
      </c>
      <c r="U53" s="433">
        <v>1</v>
      </c>
      <c r="V53" s="556"/>
      <c r="W53" s="557"/>
      <c r="X53" s="557"/>
      <c r="Y53" s="557"/>
      <c r="Z53" s="557"/>
      <c r="AA53" s="558"/>
      <c r="AB53" s="612"/>
      <c r="AC53" s="613"/>
      <c r="AD53" s="613"/>
      <c r="AE53" s="613"/>
      <c r="AF53" s="613"/>
      <c r="AG53" s="614"/>
      <c r="AH53" s="460">
        <v>0</v>
      </c>
      <c r="AI53" s="533"/>
      <c r="AJ53" s="532">
        <v>0</v>
      </c>
      <c r="AK53" s="533"/>
      <c r="AL53" s="532">
        <v>9</v>
      </c>
      <c r="AM53" s="533"/>
      <c r="AN53" s="532">
        <v>9</v>
      </c>
      <c r="AO53" s="460"/>
      <c r="AP53" s="533"/>
      <c r="AQ53" s="532" t="s">
        <v>190</v>
      </c>
      <c r="AR53" s="533"/>
    </row>
    <row r="54" spans="3:47" ht="10.5" customHeight="1" x14ac:dyDescent="0.4">
      <c r="C54" s="567"/>
      <c r="D54" s="606"/>
      <c r="E54" s="607"/>
      <c r="F54" s="607"/>
      <c r="G54" s="607"/>
      <c r="H54" s="607"/>
      <c r="I54" s="608"/>
      <c r="J54" s="538"/>
      <c r="K54" s="544"/>
      <c r="L54" s="302">
        <v>0</v>
      </c>
      <c r="M54" s="547"/>
      <c r="N54" s="302">
        <v>2</v>
      </c>
      <c r="O54" s="562"/>
      <c r="P54" s="538"/>
      <c r="Q54" s="544"/>
      <c r="R54" s="302">
        <v>0</v>
      </c>
      <c r="S54" s="547"/>
      <c r="T54" s="302">
        <v>0</v>
      </c>
      <c r="U54" s="562"/>
      <c r="V54" s="556"/>
      <c r="W54" s="557"/>
      <c r="X54" s="557"/>
      <c r="Y54" s="557"/>
      <c r="Z54" s="557"/>
      <c r="AA54" s="558"/>
      <c r="AB54" s="612"/>
      <c r="AC54" s="613"/>
      <c r="AD54" s="613"/>
      <c r="AE54" s="613"/>
      <c r="AF54" s="613"/>
      <c r="AG54" s="614"/>
      <c r="AH54" s="549"/>
      <c r="AI54" s="535"/>
      <c r="AJ54" s="534"/>
      <c r="AK54" s="535"/>
      <c r="AL54" s="534"/>
      <c r="AM54" s="535"/>
      <c r="AN54" s="534"/>
      <c r="AO54" s="549"/>
      <c r="AP54" s="535"/>
      <c r="AQ54" s="534"/>
      <c r="AR54" s="535"/>
    </row>
    <row r="55" spans="3:47" ht="10.5" customHeight="1" x14ac:dyDescent="0.4">
      <c r="C55" s="568"/>
      <c r="D55" s="609"/>
      <c r="E55" s="610"/>
      <c r="F55" s="610"/>
      <c r="G55" s="610"/>
      <c r="H55" s="610"/>
      <c r="I55" s="611"/>
      <c r="J55" s="539"/>
      <c r="K55" s="545"/>
      <c r="L55" s="303">
        <v>0</v>
      </c>
      <c r="M55" s="548"/>
      <c r="N55" s="303">
        <v>3</v>
      </c>
      <c r="O55" s="436"/>
      <c r="P55" s="539"/>
      <c r="Q55" s="545"/>
      <c r="R55" s="303">
        <v>0</v>
      </c>
      <c r="S55" s="548"/>
      <c r="T55" s="295">
        <v>1</v>
      </c>
      <c r="U55" s="436"/>
      <c r="V55" s="559"/>
      <c r="W55" s="560"/>
      <c r="X55" s="560"/>
      <c r="Y55" s="560"/>
      <c r="Z55" s="560"/>
      <c r="AA55" s="561"/>
      <c r="AB55" s="615"/>
      <c r="AC55" s="616"/>
      <c r="AD55" s="616"/>
      <c r="AE55" s="616"/>
      <c r="AF55" s="616"/>
      <c r="AG55" s="617"/>
      <c r="AH55" s="462"/>
      <c r="AI55" s="536"/>
      <c r="AJ55" s="461"/>
      <c r="AK55" s="536"/>
      <c r="AL55" s="461"/>
      <c r="AM55" s="536"/>
      <c r="AN55" s="461"/>
      <c r="AO55" s="462"/>
      <c r="AP55" s="536"/>
      <c r="AQ55" s="461"/>
      <c r="AR55" s="536"/>
    </row>
    <row r="56" spans="3:47" ht="10.5" customHeight="1" x14ac:dyDescent="0.4">
      <c r="C56" s="214"/>
      <c r="D56" s="217"/>
      <c r="E56" s="217"/>
      <c r="F56" s="217"/>
      <c r="G56" s="217"/>
      <c r="H56" s="217"/>
      <c r="I56" s="217"/>
      <c r="J56" s="222"/>
      <c r="K56" s="223"/>
      <c r="L56" s="218"/>
      <c r="M56" s="223"/>
      <c r="N56" s="218"/>
      <c r="O56" s="218"/>
      <c r="P56" s="222"/>
      <c r="Q56" s="223"/>
      <c r="R56" s="218"/>
      <c r="S56" s="223"/>
      <c r="T56" s="218"/>
      <c r="U56" s="223"/>
      <c r="V56" s="222"/>
      <c r="W56" s="223"/>
      <c r="X56" s="218"/>
      <c r="Y56" s="223"/>
      <c r="Z56" s="218"/>
      <c r="AA56" s="223"/>
      <c r="AB56" s="214"/>
      <c r="AC56" s="214"/>
      <c r="AD56" s="214"/>
      <c r="AE56" s="214"/>
      <c r="AF56" s="214"/>
      <c r="AG56" s="214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</row>
    <row r="57" spans="3:47" ht="10.35" customHeight="1" x14ac:dyDescent="0.4">
      <c r="C57" s="342" t="s">
        <v>195</v>
      </c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</row>
    <row r="58" spans="3:47" ht="10.35" customHeight="1" x14ac:dyDescent="0.4"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</row>
    <row r="59" spans="3:47" ht="10.35" customHeight="1" x14ac:dyDescent="0.4">
      <c r="C59" s="44"/>
      <c r="D59" s="44"/>
      <c r="E59" s="586" t="s">
        <v>131</v>
      </c>
      <c r="F59" s="368"/>
      <c r="G59" s="368"/>
      <c r="H59" s="368"/>
      <c r="I59" s="587"/>
      <c r="J59" s="45"/>
      <c r="K59" s="182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10"/>
      <c r="AK59" s="210"/>
      <c r="AL59" s="210"/>
      <c r="AM59" s="210"/>
      <c r="AN59" s="210"/>
      <c r="AO59" s="210"/>
      <c r="AP59" s="210"/>
    </row>
    <row r="60" spans="3:47" ht="10.35" customHeight="1" x14ac:dyDescent="0.4">
      <c r="E60" s="588"/>
      <c r="F60" s="372"/>
      <c r="G60" s="372"/>
      <c r="H60" s="372"/>
      <c r="I60" s="589"/>
    </row>
    <row r="61" spans="3:47" ht="10.5" customHeight="1" x14ac:dyDescent="0.4">
      <c r="C61" s="566"/>
      <c r="D61" s="532" t="s">
        <v>132</v>
      </c>
      <c r="E61" s="460"/>
      <c r="F61" s="460"/>
      <c r="G61" s="460"/>
      <c r="H61" s="460"/>
      <c r="I61" s="533"/>
      <c r="J61" s="574" t="s">
        <v>198</v>
      </c>
      <c r="K61" s="575"/>
      <c r="L61" s="575"/>
      <c r="M61" s="575"/>
      <c r="N61" s="575"/>
      <c r="O61" s="576"/>
      <c r="P61" s="574" t="s">
        <v>199</v>
      </c>
      <c r="Q61" s="575"/>
      <c r="R61" s="575"/>
      <c r="S61" s="575"/>
      <c r="T61" s="575"/>
      <c r="U61" s="576"/>
      <c r="V61" s="569" t="s">
        <v>212</v>
      </c>
      <c r="W61" s="354"/>
      <c r="X61" s="354"/>
      <c r="Y61" s="354"/>
      <c r="Z61" s="354"/>
      <c r="AA61" s="355"/>
      <c r="AB61" s="590" t="s">
        <v>200</v>
      </c>
      <c r="AC61" s="432"/>
      <c r="AD61" s="432"/>
      <c r="AE61" s="432"/>
      <c r="AF61" s="432"/>
      <c r="AG61" s="433"/>
      <c r="AH61" s="574" t="s">
        <v>76</v>
      </c>
      <c r="AI61" s="576"/>
      <c r="AJ61" s="574" t="s">
        <v>79</v>
      </c>
      <c r="AK61" s="576"/>
      <c r="AL61" s="574" t="s">
        <v>80</v>
      </c>
      <c r="AM61" s="576"/>
      <c r="AN61" s="574" t="s">
        <v>77</v>
      </c>
      <c r="AO61" s="575"/>
      <c r="AP61" s="576"/>
      <c r="AQ61" s="574" t="s">
        <v>78</v>
      </c>
      <c r="AR61" s="576"/>
    </row>
    <row r="62" spans="3:47" ht="10.5" customHeight="1" x14ac:dyDescent="0.4">
      <c r="C62" s="568"/>
      <c r="D62" s="461"/>
      <c r="E62" s="462"/>
      <c r="F62" s="462"/>
      <c r="G62" s="462"/>
      <c r="H62" s="462"/>
      <c r="I62" s="536"/>
      <c r="J62" s="577"/>
      <c r="K62" s="578"/>
      <c r="L62" s="578"/>
      <c r="M62" s="578"/>
      <c r="N62" s="578"/>
      <c r="O62" s="579"/>
      <c r="P62" s="577"/>
      <c r="Q62" s="578"/>
      <c r="R62" s="578"/>
      <c r="S62" s="578"/>
      <c r="T62" s="578"/>
      <c r="U62" s="579"/>
      <c r="V62" s="573"/>
      <c r="W62" s="356"/>
      <c r="X62" s="356"/>
      <c r="Y62" s="356"/>
      <c r="Z62" s="356"/>
      <c r="AA62" s="357"/>
      <c r="AB62" s="434"/>
      <c r="AC62" s="435"/>
      <c r="AD62" s="435"/>
      <c r="AE62" s="435"/>
      <c r="AF62" s="435"/>
      <c r="AG62" s="436"/>
      <c r="AH62" s="577"/>
      <c r="AI62" s="579"/>
      <c r="AJ62" s="577"/>
      <c r="AK62" s="579"/>
      <c r="AL62" s="577"/>
      <c r="AM62" s="579"/>
      <c r="AN62" s="577"/>
      <c r="AO62" s="578"/>
      <c r="AP62" s="579"/>
      <c r="AQ62" s="577"/>
      <c r="AR62" s="579"/>
      <c r="AU62" s="43"/>
    </row>
    <row r="63" spans="3:47" ht="10.5" customHeight="1" x14ac:dyDescent="0.4">
      <c r="C63" s="566">
        <v>1</v>
      </c>
      <c r="D63" s="574" t="s">
        <v>198</v>
      </c>
      <c r="E63" s="575"/>
      <c r="F63" s="575"/>
      <c r="G63" s="575"/>
      <c r="H63" s="575"/>
      <c r="I63" s="576"/>
      <c r="J63" s="583"/>
      <c r="K63" s="584"/>
      <c r="L63" s="584"/>
      <c r="M63" s="584"/>
      <c r="N63" s="584"/>
      <c r="O63" s="585"/>
      <c r="P63" s="537" t="s">
        <v>186</v>
      </c>
      <c r="Q63" s="553">
        <v>7</v>
      </c>
      <c r="R63" s="301">
        <v>6</v>
      </c>
      <c r="S63" s="546" t="s">
        <v>148</v>
      </c>
      <c r="T63" s="301">
        <v>0</v>
      </c>
      <c r="U63" s="642">
        <v>0</v>
      </c>
      <c r="V63" s="537" t="s">
        <v>186</v>
      </c>
      <c r="W63" s="553">
        <v>3</v>
      </c>
      <c r="X63" s="301">
        <v>3</v>
      </c>
      <c r="Y63" s="546" t="s">
        <v>148</v>
      </c>
      <c r="Z63" s="301">
        <v>0</v>
      </c>
      <c r="AA63" s="642">
        <v>0</v>
      </c>
      <c r="AB63" s="537" t="s">
        <v>186</v>
      </c>
      <c r="AC63" s="553">
        <v>4</v>
      </c>
      <c r="AD63" s="301">
        <v>2</v>
      </c>
      <c r="AE63" s="546" t="s">
        <v>148</v>
      </c>
      <c r="AF63" s="301">
        <v>0</v>
      </c>
      <c r="AG63" s="642">
        <v>1</v>
      </c>
      <c r="AH63" s="532">
        <v>9</v>
      </c>
      <c r="AI63" s="533"/>
      <c r="AJ63" s="532">
        <v>14</v>
      </c>
      <c r="AK63" s="533"/>
      <c r="AL63" s="532">
        <v>1</v>
      </c>
      <c r="AM63" s="533"/>
      <c r="AN63" s="532">
        <v>13</v>
      </c>
      <c r="AO63" s="460"/>
      <c r="AP63" s="533"/>
      <c r="AQ63" s="537" t="s">
        <v>189</v>
      </c>
      <c r="AR63" s="639"/>
    </row>
    <row r="64" spans="3:47" ht="10.5" customHeight="1" x14ac:dyDescent="0.4">
      <c r="C64" s="567"/>
      <c r="D64" s="580"/>
      <c r="E64" s="581"/>
      <c r="F64" s="581"/>
      <c r="G64" s="581"/>
      <c r="H64" s="581"/>
      <c r="I64" s="582"/>
      <c r="J64" s="556"/>
      <c r="K64" s="557"/>
      <c r="L64" s="557"/>
      <c r="M64" s="557"/>
      <c r="N64" s="557"/>
      <c r="O64" s="558"/>
      <c r="P64" s="538"/>
      <c r="Q64" s="554"/>
      <c r="R64" s="302">
        <v>0</v>
      </c>
      <c r="S64" s="547"/>
      <c r="T64" s="302">
        <v>0</v>
      </c>
      <c r="U64" s="643"/>
      <c r="V64" s="538"/>
      <c r="W64" s="554"/>
      <c r="X64" s="302">
        <v>0</v>
      </c>
      <c r="Y64" s="547"/>
      <c r="Z64" s="302">
        <v>0</v>
      </c>
      <c r="AA64" s="643"/>
      <c r="AB64" s="538"/>
      <c r="AC64" s="554"/>
      <c r="AD64" s="302">
        <v>1</v>
      </c>
      <c r="AE64" s="547"/>
      <c r="AF64" s="302">
        <v>0</v>
      </c>
      <c r="AG64" s="643"/>
      <c r="AH64" s="534"/>
      <c r="AI64" s="535"/>
      <c r="AJ64" s="534"/>
      <c r="AK64" s="535"/>
      <c r="AL64" s="534"/>
      <c r="AM64" s="535"/>
      <c r="AN64" s="534"/>
      <c r="AO64" s="549"/>
      <c r="AP64" s="535"/>
      <c r="AQ64" s="538"/>
      <c r="AR64" s="640"/>
    </row>
    <row r="65" spans="3:44" ht="10.5" customHeight="1" x14ac:dyDescent="0.4">
      <c r="C65" s="568"/>
      <c r="D65" s="577"/>
      <c r="E65" s="578"/>
      <c r="F65" s="578"/>
      <c r="G65" s="578"/>
      <c r="H65" s="578"/>
      <c r="I65" s="579"/>
      <c r="J65" s="559"/>
      <c r="K65" s="560"/>
      <c r="L65" s="560"/>
      <c r="M65" s="560"/>
      <c r="N65" s="560"/>
      <c r="O65" s="561"/>
      <c r="P65" s="539"/>
      <c r="Q65" s="555"/>
      <c r="R65" s="304">
        <v>1</v>
      </c>
      <c r="S65" s="548"/>
      <c r="T65" s="303">
        <v>0</v>
      </c>
      <c r="U65" s="644"/>
      <c r="V65" s="539"/>
      <c r="W65" s="555"/>
      <c r="X65" s="304">
        <v>0</v>
      </c>
      <c r="Y65" s="548"/>
      <c r="Z65" s="303">
        <v>0</v>
      </c>
      <c r="AA65" s="644"/>
      <c r="AB65" s="539"/>
      <c r="AC65" s="555"/>
      <c r="AD65" s="304">
        <v>1</v>
      </c>
      <c r="AE65" s="548"/>
      <c r="AF65" s="303">
        <v>1</v>
      </c>
      <c r="AG65" s="644"/>
      <c r="AH65" s="461"/>
      <c r="AI65" s="536"/>
      <c r="AJ65" s="461"/>
      <c r="AK65" s="536"/>
      <c r="AL65" s="461"/>
      <c r="AM65" s="536"/>
      <c r="AN65" s="461"/>
      <c r="AO65" s="462"/>
      <c r="AP65" s="536"/>
      <c r="AQ65" s="539"/>
      <c r="AR65" s="641"/>
    </row>
    <row r="66" spans="3:44" ht="10.5" customHeight="1" x14ac:dyDescent="0.4">
      <c r="C66" s="566">
        <v>2</v>
      </c>
      <c r="D66" s="574" t="s">
        <v>199</v>
      </c>
      <c r="E66" s="575"/>
      <c r="F66" s="575"/>
      <c r="G66" s="575"/>
      <c r="H66" s="575"/>
      <c r="I66" s="576"/>
      <c r="J66" s="537" t="s">
        <v>187</v>
      </c>
      <c r="K66" s="543">
        <v>0</v>
      </c>
      <c r="L66" s="301">
        <v>0</v>
      </c>
      <c r="M66" s="546" t="s">
        <v>148</v>
      </c>
      <c r="N66" s="301">
        <v>6</v>
      </c>
      <c r="O66" s="433">
        <v>7</v>
      </c>
      <c r="P66" s="556"/>
      <c r="Q66" s="557"/>
      <c r="R66" s="557"/>
      <c r="S66" s="557"/>
      <c r="T66" s="557"/>
      <c r="U66" s="558"/>
      <c r="V66" s="537" t="s">
        <v>188</v>
      </c>
      <c r="W66" s="553">
        <v>1</v>
      </c>
      <c r="X66" s="305">
        <v>1</v>
      </c>
      <c r="Y66" s="546" t="s">
        <v>148</v>
      </c>
      <c r="Z66" s="305">
        <v>0</v>
      </c>
      <c r="AA66" s="550">
        <v>1</v>
      </c>
      <c r="AB66" s="537" t="s">
        <v>186</v>
      </c>
      <c r="AC66" s="553">
        <v>3</v>
      </c>
      <c r="AD66" s="301">
        <v>2</v>
      </c>
      <c r="AE66" s="546" t="s">
        <v>148</v>
      </c>
      <c r="AF66" s="301">
        <v>0</v>
      </c>
      <c r="AG66" s="642">
        <v>1</v>
      </c>
      <c r="AH66" s="532">
        <v>4</v>
      </c>
      <c r="AI66" s="533"/>
      <c r="AJ66" s="532">
        <v>4</v>
      </c>
      <c r="AK66" s="533"/>
      <c r="AL66" s="532">
        <v>9</v>
      </c>
      <c r="AM66" s="533"/>
      <c r="AN66" s="532">
        <v>-5</v>
      </c>
      <c r="AO66" s="460"/>
      <c r="AP66" s="533"/>
      <c r="AQ66" s="532" t="s">
        <v>190</v>
      </c>
      <c r="AR66" s="533"/>
    </row>
    <row r="67" spans="3:44" ht="10.5" customHeight="1" x14ac:dyDescent="0.4">
      <c r="C67" s="567"/>
      <c r="D67" s="580"/>
      <c r="E67" s="581"/>
      <c r="F67" s="581"/>
      <c r="G67" s="581"/>
      <c r="H67" s="581"/>
      <c r="I67" s="582"/>
      <c r="J67" s="538"/>
      <c r="K67" s="544"/>
      <c r="L67" s="302">
        <v>0</v>
      </c>
      <c r="M67" s="547"/>
      <c r="N67" s="302">
        <v>0</v>
      </c>
      <c r="O67" s="562"/>
      <c r="P67" s="556"/>
      <c r="Q67" s="557"/>
      <c r="R67" s="557"/>
      <c r="S67" s="557"/>
      <c r="T67" s="557"/>
      <c r="U67" s="558"/>
      <c r="V67" s="538"/>
      <c r="W67" s="554"/>
      <c r="X67" s="289">
        <v>0</v>
      </c>
      <c r="Y67" s="547"/>
      <c r="Z67" s="289">
        <v>1</v>
      </c>
      <c r="AA67" s="551"/>
      <c r="AB67" s="538"/>
      <c r="AC67" s="554"/>
      <c r="AD67" s="302">
        <v>0</v>
      </c>
      <c r="AE67" s="547"/>
      <c r="AF67" s="302">
        <v>1</v>
      </c>
      <c r="AG67" s="643"/>
      <c r="AH67" s="534"/>
      <c r="AI67" s="535"/>
      <c r="AJ67" s="534"/>
      <c r="AK67" s="535"/>
      <c r="AL67" s="534"/>
      <c r="AM67" s="535"/>
      <c r="AN67" s="534"/>
      <c r="AO67" s="549"/>
      <c r="AP67" s="535"/>
      <c r="AQ67" s="534"/>
      <c r="AR67" s="535"/>
    </row>
    <row r="68" spans="3:44" ht="10.5" customHeight="1" x14ac:dyDescent="0.4">
      <c r="C68" s="568"/>
      <c r="D68" s="577"/>
      <c r="E68" s="578"/>
      <c r="F68" s="578"/>
      <c r="G68" s="578"/>
      <c r="H68" s="578"/>
      <c r="I68" s="579"/>
      <c r="J68" s="539"/>
      <c r="K68" s="545"/>
      <c r="L68" s="303">
        <v>0</v>
      </c>
      <c r="M68" s="548"/>
      <c r="N68" s="304">
        <v>1</v>
      </c>
      <c r="O68" s="436"/>
      <c r="P68" s="559"/>
      <c r="Q68" s="560"/>
      <c r="R68" s="560"/>
      <c r="S68" s="560"/>
      <c r="T68" s="560"/>
      <c r="U68" s="561"/>
      <c r="V68" s="539"/>
      <c r="W68" s="555"/>
      <c r="X68" s="220">
        <v>0</v>
      </c>
      <c r="Y68" s="548"/>
      <c r="Z68" s="220">
        <v>0</v>
      </c>
      <c r="AA68" s="552"/>
      <c r="AB68" s="539"/>
      <c r="AC68" s="555"/>
      <c r="AD68" s="304">
        <v>1</v>
      </c>
      <c r="AE68" s="548"/>
      <c r="AF68" s="303">
        <v>0</v>
      </c>
      <c r="AG68" s="644"/>
      <c r="AH68" s="461"/>
      <c r="AI68" s="536"/>
      <c r="AJ68" s="461"/>
      <c r="AK68" s="536"/>
      <c r="AL68" s="461"/>
      <c r="AM68" s="536"/>
      <c r="AN68" s="461"/>
      <c r="AO68" s="462"/>
      <c r="AP68" s="536"/>
      <c r="AQ68" s="461"/>
      <c r="AR68" s="536"/>
    </row>
    <row r="69" spans="3:44" ht="10.5" customHeight="1" x14ac:dyDescent="0.4">
      <c r="C69" s="566">
        <v>3</v>
      </c>
      <c r="D69" s="569" t="s">
        <v>211</v>
      </c>
      <c r="E69" s="354"/>
      <c r="F69" s="354"/>
      <c r="G69" s="354"/>
      <c r="H69" s="354"/>
      <c r="I69" s="355"/>
      <c r="J69" s="537" t="s">
        <v>187</v>
      </c>
      <c r="K69" s="543">
        <v>0</v>
      </c>
      <c r="L69" s="301">
        <v>0</v>
      </c>
      <c r="M69" s="546" t="s">
        <v>148</v>
      </c>
      <c r="N69" s="301">
        <v>3</v>
      </c>
      <c r="O69" s="433">
        <v>3</v>
      </c>
      <c r="P69" s="537" t="s">
        <v>188</v>
      </c>
      <c r="Q69" s="553">
        <v>1</v>
      </c>
      <c r="R69" s="305">
        <v>1</v>
      </c>
      <c r="S69" s="546" t="s">
        <v>148</v>
      </c>
      <c r="T69" s="305">
        <v>0</v>
      </c>
      <c r="U69" s="550">
        <v>1</v>
      </c>
      <c r="V69" s="556"/>
      <c r="W69" s="557"/>
      <c r="X69" s="557"/>
      <c r="Y69" s="557"/>
      <c r="Z69" s="557"/>
      <c r="AA69" s="558"/>
      <c r="AB69" s="537" t="s">
        <v>186</v>
      </c>
      <c r="AC69" s="553">
        <v>4</v>
      </c>
      <c r="AD69" s="301">
        <v>2</v>
      </c>
      <c r="AE69" s="546" t="s">
        <v>148</v>
      </c>
      <c r="AF69" s="301">
        <v>0</v>
      </c>
      <c r="AG69" s="642">
        <v>0</v>
      </c>
      <c r="AH69" s="532">
        <v>4</v>
      </c>
      <c r="AI69" s="533"/>
      <c r="AJ69" s="532">
        <v>5</v>
      </c>
      <c r="AK69" s="533"/>
      <c r="AL69" s="532">
        <v>4</v>
      </c>
      <c r="AM69" s="533"/>
      <c r="AN69" s="532">
        <v>1</v>
      </c>
      <c r="AO69" s="460"/>
      <c r="AP69" s="533"/>
      <c r="AQ69" s="537" t="s">
        <v>191</v>
      </c>
      <c r="AR69" s="639"/>
    </row>
    <row r="70" spans="3:44" ht="10.5" customHeight="1" x14ac:dyDescent="0.4">
      <c r="C70" s="567"/>
      <c r="D70" s="570"/>
      <c r="E70" s="571"/>
      <c r="F70" s="571"/>
      <c r="G70" s="571"/>
      <c r="H70" s="571"/>
      <c r="I70" s="572"/>
      <c r="J70" s="538"/>
      <c r="K70" s="544"/>
      <c r="L70" s="302">
        <v>0</v>
      </c>
      <c r="M70" s="547"/>
      <c r="N70" s="302">
        <v>0</v>
      </c>
      <c r="O70" s="562"/>
      <c r="P70" s="538"/>
      <c r="Q70" s="554"/>
      <c r="R70" s="289">
        <v>0</v>
      </c>
      <c r="S70" s="547"/>
      <c r="T70" s="289">
        <v>1</v>
      </c>
      <c r="U70" s="551"/>
      <c r="V70" s="556"/>
      <c r="W70" s="557"/>
      <c r="X70" s="557"/>
      <c r="Y70" s="557"/>
      <c r="Z70" s="557"/>
      <c r="AA70" s="558"/>
      <c r="AB70" s="538"/>
      <c r="AC70" s="554"/>
      <c r="AD70" s="302">
        <v>0</v>
      </c>
      <c r="AE70" s="547"/>
      <c r="AF70" s="302">
        <v>0</v>
      </c>
      <c r="AG70" s="643"/>
      <c r="AH70" s="534"/>
      <c r="AI70" s="535"/>
      <c r="AJ70" s="534"/>
      <c r="AK70" s="535"/>
      <c r="AL70" s="534"/>
      <c r="AM70" s="535"/>
      <c r="AN70" s="534"/>
      <c r="AO70" s="549"/>
      <c r="AP70" s="535"/>
      <c r="AQ70" s="538"/>
      <c r="AR70" s="640"/>
    </row>
    <row r="71" spans="3:44" ht="10.5" customHeight="1" x14ac:dyDescent="0.4">
      <c r="C71" s="568"/>
      <c r="D71" s="573"/>
      <c r="E71" s="356"/>
      <c r="F71" s="356"/>
      <c r="G71" s="356"/>
      <c r="H71" s="356"/>
      <c r="I71" s="357"/>
      <c r="J71" s="539"/>
      <c r="K71" s="545"/>
      <c r="L71" s="303">
        <v>0</v>
      </c>
      <c r="M71" s="548"/>
      <c r="N71" s="304">
        <v>0</v>
      </c>
      <c r="O71" s="436"/>
      <c r="P71" s="539"/>
      <c r="Q71" s="555"/>
      <c r="R71" s="220">
        <v>0</v>
      </c>
      <c r="S71" s="548"/>
      <c r="T71" s="220">
        <v>0</v>
      </c>
      <c r="U71" s="552"/>
      <c r="V71" s="559"/>
      <c r="W71" s="560"/>
      <c r="X71" s="560"/>
      <c r="Y71" s="560"/>
      <c r="Z71" s="560"/>
      <c r="AA71" s="561"/>
      <c r="AB71" s="539"/>
      <c r="AC71" s="555"/>
      <c r="AD71" s="304">
        <v>2</v>
      </c>
      <c r="AE71" s="548"/>
      <c r="AF71" s="303">
        <v>0</v>
      </c>
      <c r="AG71" s="644"/>
      <c r="AH71" s="461"/>
      <c r="AI71" s="536"/>
      <c r="AJ71" s="461"/>
      <c r="AK71" s="536"/>
      <c r="AL71" s="461"/>
      <c r="AM71" s="536"/>
      <c r="AN71" s="461"/>
      <c r="AO71" s="462"/>
      <c r="AP71" s="536"/>
      <c r="AQ71" s="539"/>
      <c r="AR71" s="641"/>
    </row>
    <row r="72" spans="3:44" ht="10.5" customHeight="1" x14ac:dyDescent="0.4">
      <c r="C72" s="566">
        <v>4</v>
      </c>
      <c r="D72" s="590" t="s">
        <v>200</v>
      </c>
      <c r="E72" s="432"/>
      <c r="F72" s="432"/>
      <c r="G72" s="432"/>
      <c r="H72" s="432"/>
      <c r="I72" s="433"/>
      <c r="J72" s="537" t="s">
        <v>187</v>
      </c>
      <c r="K72" s="543">
        <v>1</v>
      </c>
      <c r="L72" s="301">
        <v>0</v>
      </c>
      <c r="M72" s="546" t="s">
        <v>148</v>
      </c>
      <c r="N72" s="301">
        <v>2</v>
      </c>
      <c r="O72" s="433">
        <v>4</v>
      </c>
      <c r="P72" s="537" t="s">
        <v>187</v>
      </c>
      <c r="Q72" s="543">
        <v>1</v>
      </c>
      <c r="R72" s="301">
        <v>0</v>
      </c>
      <c r="S72" s="546" t="s">
        <v>148</v>
      </c>
      <c r="T72" s="301">
        <v>2</v>
      </c>
      <c r="U72" s="433">
        <v>3</v>
      </c>
      <c r="V72" s="537" t="s">
        <v>187</v>
      </c>
      <c r="W72" s="553">
        <v>0</v>
      </c>
      <c r="X72" s="301">
        <v>0</v>
      </c>
      <c r="Y72" s="630" t="s">
        <v>148</v>
      </c>
      <c r="Z72" s="301">
        <v>2</v>
      </c>
      <c r="AA72" s="433">
        <v>4</v>
      </c>
      <c r="AB72" s="556"/>
      <c r="AC72" s="557"/>
      <c r="AD72" s="557"/>
      <c r="AE72" s="557"/>
      <c r="AF72" s="557"/>
      <c r="AG72" s="558"/>
      <c r="AH72" s="532">
        <v>0</v>
      </c>
      <c r="AI72" s="533"/>
      <c r="AJ72" s="532">
        <v>1</v>
      </c>
      <c r="AK72" s="533"/>
      <c r="AL72" s="532">
        <v>11</v>
      </c>
      <c r="AM72" s="533"/>
      <c r="AN72" s="532">
        <v>-9</v>
      </c>
      <c r="AO72" s="460"/>
      <c r="AP72" s="533"/>
      <c r="AQ72" s="532" t="s">
        <v>194</v>
      </c>
      <c r="AR72" s="533"/>
    </row>
    <row r="73" spans="3:44" ht="10.5" customHeight="1" x14ac:dyDescent="0.4">
      <c r="C73" s="567"/>
      <c r="D73" s="591"/>
      <c r="E73" s="592"/>
      <c r="F73" s="592"/>
      <c r="G73" s="592"/>
      <c r="H73" s="592"/>
      <c r="I73" s="562"/>
      <c r="J73" s="538"/>
      <c r="K73" s="544"/>
      <c r="L73" s="302">
        <v>0</v>
      </c>
      <c r="M73" s="547"/>
      <c r="N73" s="302">
        <v>1</v>
      </c>
      <c r="O73" s="562"/>
      <c r="P73" s="538"/>
      <c r="Q73" s="544"/>
      <c r="R73" s="302">
        <v>1</v>
      </c>
      <c r="S73" s="547"/>
      <c r="T73" s="302">
        <v>0</v>
      </c>
      <c r="U73" s="562"/>
      <c r="V73" s="538"/>
      <c r="W73" s="554"/>
      <c r="X73" s="302">
        <v>0</v>
      </c>
      <c r="Y73" s="631"/>
      <c r="Z73" s="302">
        <v>0</v>
      </c>
      <c r="AA73" s="562"/>
      <c r="AB73" s="556"/>
      <c r="AC73" s="557"/>
      <c r="AD73" s="557"/>
      <c r="AE73" s="557"/>
      <c r="AF73" s="557"/>
      <c r="AG73" s="558"/>
      <c r="AH73" s="534"/>
      <c r="AI73" s="535"/>
      <c r="AJ73" s="534"/>
      <c r="AK73" s="535"/>
      <c r="AL73" s="534"/>
      <c r="AM73" s="535"/>
      <c r="AN73" s="534"/>
      <c r="AO73" s="549"/>
      <c r="AP73" s="535"/>
      <c r="AQ73" s="534"/>
      <c r="AR73" s="535"/>
    </row>
    <row r="74" spans="3:44" ht="10.5" customHeight="1" x14ac:dyDescent="0.4">
      <c r="C74" s="568"/>
      <c r="D74" s="434"/>
      <c r="E74" s="435"/>
      <c r="F74" s="435"/>
      <c r="G74" s="435"/>
      <c r="H74" s="435"/>
      <c r="I74" s="436"/>
      <c r="J74" s="539"/>
      <c r="K74" s="545"/>
      <c r="L74" s="303">
        <v>1</v>
      </c>
      <c r="M74" s="548"/>
      <c r="N74" s="304">
        <v>1</v>
      </c>
      <c r="O74" s="436"/>
      <c r="P74" s="539"/>
      <c r="Q74" s="545"/>
      <c r="R74" s="303">
        <v>0</v>
      </c>
      <c r="S74" s="548"/>
      <c r="T74" s="304">
        <v>1</v>
      </c>
      <c r="U74" s="436"/>
      <c r="V74" s="539"/>
      <c r="W74" s="555"/>
      <c r="X74" s="303">
        <v>0</v>
      </c>
      <c r="Y74" s="632"/>
      <c r="Z74" s="304">
        <v>2</v>
      </c>
      <c r="AA74" s="436"/>
      <c r="AB74" s="559"/>
      <c r="AC74" s="560"/>
      <c r="AD74" s="560"/>
      <c r="AE74" s="560"/>
      <c r="AF74" s="560"/>
      <c r="AG74" s="561"/>
      <c r="AH74" s="461"/>
      <c r="AI74" s="536"/>
      <c r="AJ74" s="461"/>
      <c r="AK74" s="536"/>
      <c r="AL74" s="461"/>
      <c r="AM74" s="536"/>
      <c r="AN74" s="461"/>
      <c r="AO74" s="462"/>
      <c r="AP74" s="536"/>
      <c r="AQ74" s="461"/>
      <c r="AR74" s="536"/>
    </row>
    <row r="75" spans="3:44" ht="10.5" customHeight="1" x14ac:dyDescent="0.4">
      <c r="C75" s="44"/>
      <c r="D75" s="44"/>
      <c r="E75" s="44"/>
      <c r="F75" s="44"/>
      <c r="G75" s="44"/>
      <c r="H75" s="44"/>
      <c r="I75" s="44"/>
      <c r="J75" s="48"/>
      <c r="K75" s="49"/>
      <c r="L75" s="44"/>
      <c r="M75" s="49"/>
      <c r="N75" s="44"/>
      <c r="O75" s="44"/>
      <c r="P75" s="48"/>
      <c r="Q75" s="49"/>
      <c r="R75" s="44"/>
      <c r="S75" s="49"/>
      <c r="T75" s="44"/>
      <c r="U75" s="44"/>
      <c r="V75" s="48"/>
      <c r="W75" s="49"/>
      <c r="X75" s="44"/>
      <c r="Y75" s="49"/>
      <c r="Z75" s="44"/>
      <c r="AA75" s="44"/>
      <c r="AB75" s="44"/>
      <c r="AC75" s="44"/>
      <c r="AD75" s="44"/>
      <c r="AE75" s="44"/>
      <c r="AF75" s="44"/>
      <c r="AG75" s="44"/>
      <c r="AH75" s="47"/>
      <c r="AI75" s="47"/>
      <c r="AJ75" s="47"/>
      <c r="AK75" s="47"/>
      <c r="AL75" s="47"/>
      <c r="AM75" s="47"/>
      <c r="AN75" s="47"/>
      <c r="AO75" s="47"/>
      <c r="AP75" s="47"/>
      <c r="AQ75" s="50"/>
      <c r="AR75" s="50"/>
    </row>
    <row r="76" spans="3:44" ht="13.5" customHeight="1" x14ac:dyDescent="0.4"/>
    <row r="77" spans="3:44" ht="13.5" customHeight="1" x14ac:dyDescent="0.4">
      <c r="U77" s="661">
        <v>1</v>
      </c>
      <c r="V77" s="661"/>
    </row>
    <row r="78" spans="3:44" ht="13.5" customHeight="1" x14ac:dyDescent="0.4"/>
    <row r="79" spans="3:44" ht="10.35" customHeight="1" x14ac:dyDescent="0.4">
      <c r="C79" s="342" t="s">
        <v>109</v>
      </c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</row>
    <row r="80" spans="3:44" ht="10.35" customHeight="1" x14ac:dyDescent="0.4"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</row>
    <row r="81" spans="3:44" ht="10.35" customHeight="1" x14ac:dyDescent="0.4">
      <c r="C81" s="342" t="s">
        <v>175</v>
      </c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</row>
    <row r="82" spans="3:44" ht="10.35" customHeight="1" x14ac:dyDescent="0.4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</row>
    <row r="83" spans="3:44" ht="10.35" customHeight="1" x14ac:dyDescent="0.4">
      <c r="C83" s="342" t="s">
        <v>176</v>
      </c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</row>
    <row r="84" spans="3:44" ht="10.35" customHeight="1" x14ac:dyDescent="0.4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</row>
    <row r="85" spans="3:44" ht="10.35" customHeight="1" x14ac:dyDescent="0.4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645"/>
      <c r="AC85" s="645"/>
      <c r="AD85" s="645"/>
      <c r="AE85" s="645"/>
      <c r="AF85" s="645"/>
      <c r="AG85" s="645"/>
      <c r="AH85" s="645"/>
      <c r="AI85" s="43"/>
      <c r="AJ85" s="43"/>
      <c r="AK85" s="43"/>
      <c r="AL85" s="43"/>
      <c r="AM85" s="43"/>
      <c r="AN85" s="43"/>
      <c r="AO85" s="43"/>
      <c r="AP85" s="43"/>
      <c r="AQ85" s="43"/>
    </row>
    <row r="86" spans="3:44" ht="10.35" customHeight="1" x14ac:dyDescent="0.4">
      <c r="AB86" s="646"/>
      <c r="AC86" s="646"/>
      <c r="AD86" s="646"/>
      <c r="AE86" s="646"/>
      <c r="AF86" s="646"/>
      <c r="AG86" s="646"/>
      <c r="AH86" s="646"/>
    </row>
    <row r="87" spans="3:44" ht="10.35" customHeight="1" x14ac:dyDescent="0.4">
      <c r="C87" s="590" t="s">
        <v>133</v>
      </c>
      <c r="D87" s="495"/>
      <c r="E87" s="495"/>
      <c r="F87" s="495"/>
      <c r="G87" s="495"/>
      <c r="H87" s="495"/>
      <c r="I87" s="369"/>
      <c r="J87" s="45"/>
      <c r="K87" s="46"/>
      <c r="L87" s="574"/>
      <c r="M87" s="575"/>
      <c r="N87" s="575"/>
      <c r="O87" s="575"/>
      <c r="P87" s="575"/>
      <c r="Q87" s="575"/>
      <c r="R87" s="576"/>
      <c r="S87" s="47"/>
      <c r="T87" s="574"/>
      <c r="U87" s="575"/>
      <c r="V87" s="575"/>
      <c r="W87" s="575"/>
      <c r="X87" s="575"/>
      <c r="Y87" s="575"/>
      <c r="Z87" s="576"/>
      <c r="AA87" s="47"/>
      <c r="AB87" s="574"/>
      <c r="AC87" s="575"/>
      <c r="AD87" s="575"/>
      <c r="AE87" s="575"/>
      <c r="AF87" s="575"/>
      <c r="AG87" s="575"/>
      <c r="AH87" s="576"/>
      <c r="AI87" s="47"/>
      <c r="AJ87" s="574"/>
      <c r="AK87" s="575"/>
      <c r="AL87" s="575"/>
      <c r="AM87" s="575"/>
      <c r="AN87" s="575"/>
      <c r="AO87" s="575"/>
      <c r="AP87" s="576"/>
    </row>
    <row r="88" spans="3:44" ht="10.35" customHeight="1" x14ac:dyDescent="0.4">
      <c r="C88" s="602"/>
      <c r="D88" s="496"/>
      <c r="E88" s="496"/>
      <c r="F88" s="496"/>
      <c r="G88" s="496"/>
      <c r="H88" s="496"/>
      <c r="I88" s="373"/>
      <c r="J88" s="45"/>
      <c r="K88" s="46"/>
      <c r="L88" s="577"/>
      <c r="M88" s="578"/>
      <c r="N88" s="578"/>
      <c r="O88" s="578"/>
      <c r="P88" s="578"/>
      <c r="Q88" s="578"/>
      <c r="R88" s="579"/>
      <c r="S88" s="47"/>
      <c r="T88" s="577"/>
      <c r="U88" s="578"/>
      <c r="V88" s="578"/>
      <c r="W88" s="578"/>
      <c r="X88" s="578"/>
      <c r="Y88" s="578"/>
      <c r="Z88" s="579"/>
      <c r="AA88" s="47"/>
      <c r="AB88" s="577"/>
      <c r="AC88" s="578"/>
      <c r="AD88" s="578"/>
      <c r="AE88" s="578"/>
      <c r="AF88" s="578"/>
      <c r="AG88" s="578"/>
      <c r="AH88" s="579"/>
      <c r="AI88" s="47"/>
      <c r="AJ88" s="577"/>
      <c r="AK88" s="578"/>
      <c r="AL88" s="578"/>
      <c r="AM88" s="578"/>
      <c r="AN88" s="578"/>
      <c r="AO88" s="578"/>
      <c r="AP88" s="579"/>
    </row>
    <row r="89" spans="3:44" ht="10.35" customHeight="1" x14ac:dyDescent="0.4"/>
    <row r="90" spans="3:44" ht="10.5" customHeight="1" x14ac:dyDescent="0.4">
      <c r="C90" s="566"/>
      <c r="D90" s="647"/>
      <c r="E90" s="648"/>
      <c r="F90" s="648"/>
      <c r="G90" s="648"/>
      <c r="H90" s="648"/>
      <c r="I90" s="649"/>
      <c r="J90" s="574"/>
      <c r="K90" s="575"/>
      <c r="L90" s="575"/>
      <c r="M90" s="575"/>
      <c r="N90" s="575"/>
      <c r="O90" s="576"/>
      <c r="P90" s="574"/>
      <c r="Q90" s="575"/>
      <c r="R90" s="575"/>
      <c r="S90" s="575"/>
      <c r="T90" s="575"/>
      <c r="U90" s="576"/>
      <c r="V90" s="593"/>
      <c r="W90" s="594"/>
      <c r="X90" s="594"/>
      <c r="Y90" s="594"/>
      <c r="Z90" s="594"/>
      <c r="AA90" s="550"/>
      <c r="AB90" s="574"/>
      <c r="AC90" s="575"/>
      <c r="AD90" s="575"/>
      <c r="AE90" s="575"/>
      <c r="AF90" s="575"/>
      <c r="AG90" s="576"/>
      <c r="AH90" s="574" t="s">
        <v>76</v>
      </c>
      <c r="AI90" s="576"/>
      <c r="AJ90" s="574" t="s">
        <v>79</v>
      </c>
      <c r="AK90" s="576"/>
      <c r="AL90" s="574" t="s">
        <v>80</v>
      </c>
      <c r="AM90" s="576"/>
      <c r="AN90" s="574" t="s">
        <v>77</v>
      </c>
      <c r="AO90" s="575"/>
      <c r="AP90" s="576"/>
      <c r="AQ90" s="574" t="s">
        <v>78</v>
      </c>
      <c r="AR90" s="576"/>
    </row>
    <row r="91" spans="3:44" ht="10.5" customHeight="1" x14ac:dyDescent="0.4">
      <c r="C91" s="568"/>
      <c r="D91" s="650"/>
      <c r="E91" s="651"/>
      <c r="F91" s="651"/>
      <c r="G91" s="651"/>
      <c r="H91" s="651"/>
      <c r="I91" s="652"/>
      <c r="J91" s="580"/>
      <c r="K91" s="581"/>
      <c r="L91" s="581"/>
      <c r="M91" s="581"/>
      <c r="N91" s="581"/>
      <c r="O91" s="582"/>
      <c r="P91" s="580"/>
      <c r="Q91" s="581"/>
      <c r="R91" s="581"/>
      <c r="S91" s="581"/>
      <c r="T91" s="581"/>
      <c r="U91" s="582"/>
      <c r="V91" s="597"/>
      <c r="W91" s="598"/>
      <c r="X91" s="598"/>
      <c r="Y91" s="598"/>
      <c r="Z91" s="598"/>
      <c r="AA91" s="552"/>
      <c r="AB91" s="577"/>
      <c r="AC91" s="578"/>
      <c r="AD91" s="578"/>
      <c r="AE91" s="578"/>
      <c r="AF91" s="578"/>
      <c r="AG91" s="579"/>
      <c r="AH91" s="577"/>
      <c r="AI91" s="579"/>
      <c r="AJ91" s="577"/>
      <c r="AK91" s="579"/>
      <c r="AL91" s="577"/>
      <c r="AM91" s="579"/>
      <c r="AN91" s="577"/>
      <c r="AO91" s="578"/>
      <c r="AP91" s="579"/>
      <c r="AQ91" s="577"/>
      <c r="AR91" s="579"/>
    </row>
    <row r="92" spans="3:44" ht="10.5" customHeight="1" x14ac:dyDescent="0.4">
      <c r="C92" s="566">
        <v>1</v>
      </c>
      <c r="D92" s="574"/>
      <c r="E92" s="575"/>
      <c r="F92" s="575"/>
      <c r="G92" s="575"/>
      <c r="H92" s="575"/>
      <c r="I92" s="575"/>
      <c r="J92" s="583"/>
      <c r="K92" s="584"/>
      <c r="L92" s="584"/>
      <c r="M92" s="584"/>
      <c r="N92" s="584"/>
      <c r="O92" s="585"/>
      <c r="P92" s="537"/>
      <c r="Q92" s="553"/>
      <c r="R92" s="245"/>
      <c r="S92" s="546" t="s">
        <v>148</v>
      </c>
      <c r="T92" s="245"/>
      <c r="U92" s="550"/>
      <c r="V92" s="537"/>
      <c r="W92" s="653"/>
      <c r="X92" s="245"/>
      <c r="Y92" s="546" t="s">
        <v>148</v>
      </c>
      <c r="Z92" s="245"/>
      <c r="AA92" s="550"/>
      <c r="AB92" s="537"/>
      <c r="AC92" s="553"/>
      <c r="AD92" s="245"/>
      <c r="AE92" s="546" t="s">
        <v>148</v>
      </c>
      <c r="AF92" s="245"/>
      <c r="AG92" s="550"/>
      <c r="AH92" s="618"/>
      <c r="AI92" s="619"/>
      <c r="AJ92" s="618"/>
      <c r="AK92" s="619"/>
      <c r="AL92" s="618"/>
      <c r="AM92" s="619"/>
      <c r="AN92" s="618"/>
      <c r="AO92" s="642"/>
      <c r="AP92" s="619"/>
      <c r="AQ92" s="618" t="s">
        <v>83</v>
      </c>
      <c r="AR92" s="619"/>
    </row>
    <row r="93" spans="3:44" ht="10.5" customHeight="1" x14ac:dyDescent="0.4">
      <c r="C93" s="568"/>
      <c r="D93" s="577"/>
      <c r="E93" s="578"/>
      <c r="F93" s="578"/>
      <c r="G93" s="578"/>
      <c r="H93" s="578"/>
      <c r="I93" s="578"/>
      <c r="J93" s="559"/>
      <c r="K93" s="560"/>
      <c r="L93" s="560"/>
      <c r="M93" s="560"/>
      <c r="N93" s="560"/>
      <c r="O93" s="561"/>
      <c r="P93" s="539"/>
      <c r="Q93" s="555"/>
      <c r="R93" s="220"/>
      <c r="S93" s="548"/>
      <c r="T93" s="220"/>
      <c r="U93" s="552"/>
      <c r="V93" s="539"/>
      <c r="W93" s="654"/>
      <c r="X93" s="220"/>
      <c r="Y93" s="548"/>
      <c r="Z93" s="220"/>
      <c r="AA93" s="552"/>
      <c r="AB93" s="539"/>
      <c r="AC93" s="555"/>
      <c r="AD93" s="220"/>
      <c r="AE93" s="548"/>
      <c r="AF93" s="220"/>
      <c r="AG93" s="552"/>
      <c r="AH93" s="622"/>
      <c r="AI93" s="623"/>
      <c r="AJ93" s="622"/>
      <c r="AK93" s="623"/>
      <c r="AL93" s="622"/>
      <c r="AM93" s="623"/>
      <c r="AN93" s="622"/>
      <c r="AO93" s="644"/>
      <c r="AP93" s="623"/>
      <c r="AQ93" s="622"/>
      <c r="AR93" s="623"/>
    </row>
    <row r="94" spans="3:44" ht="10.5" customHeight="1" x14ac:dyDescent="0.4">
      <c r="C94" s="566">
        <v>2</v>
      </c>
      <c r="D94" s="574"/>
      <c r="E94" s="575"/>
      <c r="F94" s="575"/>
      <c r="G94" s="575"/>
      <c r="H94" s="575"/>
      <c r="I94" s="576"/>
      <c r="J94" s="537"/>
      <c r="K94" s="553"/>
      <c r="L94" s="245"/>
      <c r="M94" s="630"/>
      <c r="N94" s="245"/>
      <c r="O94" s="433"/>
      <c r="P94" s="556"/>
      <c r="Q94" s="557"/>
      <c r="R94" s="557"/>
      <c r="S94" s="557"/>
      <c r="T94" s="557"/>
      <c r="U94" s="558"/>
      <c r="V94" s="537"/>
      <c r="W94" s="553"/>
      <c r="X94" s="245"/>
      <c r="Y94" s="546" t="s">
        <v>148</v>
      </c>
      <c r="Z94" s="245"/>
      <c r="AA94" s="550"/>
      <c r="AB94" s="537"/>
      <c r="AC94" s="553"/>
      <c r="AD94" s="245"/>
      <c r="AE94" s="630" t="s">
        <v>148</v>
      </c>
      <c r="AF94" s="245"/>
      <c r="AG94" s="433"/>
      <c r="AH94" s="618"/>
      <c r="AI94" s="619"/>
      <c r="AJ94" s="618"/>
      <c r="AK94" s="619"/>
      <c r="AL94" s="618"/>
      <c r="AM94" s="619"/>
      <c r="AN94" s="618"/>
      <c r="AO94" s="642"/>
      <c r="AP94" s="619"/>
      <c r="AQ94" s="618" t="s">
        <v>83</v>
      </c>
      <c r="AR94" s="619"/>
    </row>
    <row r="95" spans="3:44" ht="10.5" customHeight="1" x14ac:dyDescent="0.4">
      <c r="C95" s="568"/>
      <c r="D95" s="577"/>
      <c r="E95" s="578"/>
      <c r="F95" s="578"/>
      <c r="G95" s="578"/>
      <c r="H95" s="578"/>
      <c r="I95" s="579"/>
      <c r="J95" s="539"/>
      <c r="K95" s="555"/>
      <c r="L95" s="220"/>
      <c r="M95" s="632"/>
      <c r="N95" s="220"/>
      <c r="O95" s="436"/>
      <c r="P95" s="559"/>
      <c r="Q95" s="560"/>
      <c r="R95" s="560"/>
      <c r="S95" s="560"/>
      <c r="T95" s="560"/>
      <c r="U95" s="561"/>
      <c r="V95" s="539"/>
      <c r="W95" s="555"/>
      <c r="X95" s="220"/>
      <c r="Y95" s="548"/>
      <c r="Z95" s="220"/>
      <c r="AA95" s="552"/>
      <c r="AB95" s="539"/>
      <c r="AC95" s="555"/>
      <c r="AD95" s="220"/>
      <c r="AE95" s="632"/>
      <c r="AF95" s="220"/>
      <c r="AG95" s="436"/>
      <c r="AH95" s="622"/>
      <c r="AI95" s="623"/>
      <c r="AJ95" s="622"/>
      <c r="AK95" s="623"/>
      <c r="AL95" s="622"/>
      <c r="AM95" s="623"/>
      <c r="AN95" s="622"/>
      <c r="AO95" s="644"/>
      <c r="AP95" s="623"/>
      <c r="AQ95" s="622"/>
      <c r="AR95" s="623"/>
    </row>
    <row r="96" spans="3:44" ht="10.5" customHeight="1" x14ac:dyDescent="0.4">
      <c r="C96" s="566">
        <v>3</v>
      </c>
      <c r="D96" s="593"/>
      <c r="E96" s="594"/>
      <c r="F96" s="594"/>
      <c r="G96" s="594"/>
      <c r="H96" s="594"/>
      <c r="I96" s="550"/>
      <c r="J96" s="537"/>
      <c r="K96" s="553"/>
      <c r="L96" s="245"/>
      <c r="M96" s="630" t="s">
        <v>148</v>
      </c>
      <c r="N96" s="245"/>
      <c r="O96" s="653"/>
      <c r="P96" s="537"/>
      <c r="Q96" s="553"/>
      <c r="R96" s="245"/>
      <c r="S96" s="630" t="s">
        <v>148</v>
      </c>
      <c r="T96" s="245"/>
      <c r="U96" s="433"/>
      <c r="V96" s="556"/>
      <c r="W96" s="557"/>
      <c r="X96" s="557"/>
      <c r="Y96" s="557"/>
      <c r="Z96" s="557"/>
      <c r="AA96" s="558"/>
      <c r="AB96" s="537"/>
      <c r="AC96" s="553"/>
      <c r="AD96" s="245"/>
      <c r="AE96" s="630" t="s">
        <v>148</v>
      </c>
      <c r="AF96" s="245"/>
      <c r="AG96" s="433"/>
      <c r="AH96" s="618"/>
      <c r="AI96" s="619"/>
      <c r="AJ96" s="618"/>
      <c r="AK96" s="619"/>
      <c r="AL96" s="618"/>
      <c r="AM96" s="619"/>
      <c r="AN96" s="618"/>
      <c r="AO96" s="642"/>
      <c r="AP96" s="619"/>
      <c r="AQ96" s="618" t="s">
        <v>83</v>
      </c>
      <c r="AR96" s="619"/>
    </row>
    <row r="97" spans="2:45" ht="10.5" customHeight="1" x14ac:dyDescent="0.4">
      <c r="C97" s="568"/>
      <c r="D97" s="597"/>
      <c r="E97" s="598"/>
      <c r="F97" s="598"/>
      <c r="G97" s="598"/>
      <c r="H97" s="598"/>
      <c r="I97" s="552"/>
      <c r="J97" s="539"/>
      <c r="K97" s="555"/>
      <c r="L97" s="220"/>
      <c r="M97" s="632"/>
      <c r="N97" s="220"/>
      <c r="O97" s="654"/>
      <c r="P97" s="539"/>
      <c r="Q97" s="555"/>
      <c r="R97" s="220"/>
      <c r="S97" s="632"/>
      <c r="T97" s="220"/>
      <c r="U97" s="436"/>
      <c r="V97" s="559"/>
      <c r="W97" s="560"/>
      <c r="X97" s="560"/>
      <c r="Y97" s="560"/>
      <c r="Z97" s="560"/>
      <c r="AA97" s="561"/>
      <c r="AB97" s="539"/>
      <c r="AC97" s="555"/>
      <c r="AD97" s="220"/>
      <c r="AE97" s="632"/>
      <c r="AF97" s="220"/>
      <c r="AG97" s="436"/>
      <c r="AH97" s="622"/>
      <c r="AI97" s="623"/>
      <c r="AJ97" s="622"/>
      <c r="AK97" s="623"/>
      <c r="AL97" s="622"/>
      <c r="AM97" s="623"/>
      <c r="AN97" s="622"/>
      <c r="AO97" s="644"/>
      <c r="AP97" s="623"/>
      <c r="AQ97" s="622"/>
      <c r="AR97" s="623"/>
    </row>
    <row r="98" spans="2:45" ht="10.5" customHeight="1" x14ac:dyDescent="0.4">
      <c r="C98" s="566">
        <v>4</v>
      </c>
      <c r="D98" s="574"/>
      <c r="E98" s="575"/>
      <c r="F98" s="575"/>
      <c r="G98" s="575"/>
      <c r="H98" s="575"/>
      <c r="I98" s="576"/>
      <c r="J98" s="553"/>
      <c r="K98" s="245"/>
      <c r="L98" s="630" t="s">
        <v>148</v>
      </c>
      <c r="M98" s="245"/>
      <c r="N98" s="653"/>
      <c r="O98" s="537"/>
      <c r="P98" s="553"/>
      <c r="Q98" s="245"/>
      <c r="R98" s="630" t="s">
        <v>148</v>
      </c>
      <c r="S98" s="245"/>
      <c r="T98" s="433"/>
      <c r="U98" s="550"/>
      <c r="V98" s="537"/>
      <c r="W98" s="553"/>
      <c r="X98" s="245"/>
      <c r="Y98" s="630" t="s">
        <v>148</v>
      </c>
      <c r="Z98" s="245"/>
      <c r="AA98" s="433"/>
      <c r="AB98" s="556"/>
      <c r="AC98" s="557"/>
      <c r="AD98" s="557"/>
      <c r="AE98" s="557"/>
      <c r="AF98" s="557"/>
      <c r="AG98" s="558"/>
      <c r="AH98" s="618"/>
      <c r="AI98" s="619"/>
      <c r="AJ98" s="618"/>
      <c r="AK98" s="619"/>
      <c r="AL98" s="618"/>
      <c r="AM98" s="619"/>
      <c r="AN98" s="618"/>
      <c r="AO98" s="642"/>
      <c r="AP98" s="619"/>
      <c r="AQ98" s="618" t="s">
        <v>83</v>
      </c>
      <c r="AR98" s="619"/>
    </row>
    <row r="99" spans="2:45" ht="10.5" customHeight="1" x14ac:dyDescent="0.4">
      <c r="C99" s="568"/>
      <c r="D99" s="577"/>
      <c r="E99" s="578"/>
      <c r="F99" s="578"/>
      <c r="G99" s="578"/>
      <c r="H99" s="578"/>
      <c r="I99" s="579"/>
      <c r="J99" s="555"/>
      <c r="K99" s="220"/>
      <c r="L99" s="632"/>
      <c r="M99" s="220"/>
      <c r="N99" s="654"/>
      <c r="O99" s="539"/>
      <c r="P99" s="555"/>
      <c r="Q99" s="220"/>
      <c r="R99" s="632"/>
      <c r="S99" s="220"/>
      <c r="T99" s="436"/>
      <c r="U99" s="552"/>
      <c r="V99" s="539"/>
      <c r="W99" s="555"/>
      <c r="X99" s="220"/>
      <c r="Y99" s="632"/>
      <c r="Z99" s="220"/>
      <c r="AA99" s="436"/>
      <c r="AB99" s="559"/>
      <c r="AC99" s="560"/>
      <c r="AD99" s="560"/>
      <c r="AE99" s="560"/>
      <c r="AF99" s="560"/>
      <c r="AG99" s="561"/>
      <c r="AH99" s="622"/>
      <c r="AI99" s="623"/>
      <c r="AJ99" s="622"/>
      <c r="AK99" s="623"/>
      <c r="AL99" s="622"/>
      <c r="AM99" s="623"/>
      <c r="AN99" s="622"/>
      <c r="AO99" s="644"/>
      <c r="AP99" s="623"/>
      <c r="AQ99" s="622"/>
      <c r="AR99" s="623"/>
    </row>
    <row r="100" spans="2:45" ht="10.5" customHeight="1" x14ac:dyDescent="0.4">
      <c r="C100" s="215"/>
      <c r="D100" s="219"/>
      <c r="E100" s="219"/>
      <c r="F100" s="219"/>
      <c r="G100" s="219"/>
      <c r="H100" s="219"/>
      <c r="I100" s="219"/>
      <c r="J100" s="48"/>
      <c r="K100" s="211"/>
      <c r="L100" s="221"/>
      <c r="M100" s="211"/>
      <c r="N100" s="221"/>
      <c r="O100" s="221"/>
      <c r="P100" s="48"/>
      <c r="Q100" s="211"/>
      <c r="R100" s="221"/>
      <c r="S100" s="211"/>
      <c r="T100" s="221"/>
      <c r="U100" s="221"/>
      <c r="V100" s="48"/>
      <c r="W100" s="211"/>
      <c r="X100" s="221"/>
      <c r="Y100" s="211"/>
      <c r="Z100" s="221"/>
      <c r="AA100" s="221"/>
      <c r="AB100" s="215"/>
      <c r="AC100" s="215"/>
      <c r="AD100" s="215"/>
      <c r="AE100" s="215"/>
      <c r="AF100" s="215"/>
      <c r="AG100" s="215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</row>
    <row r="101" spans="2:45" ht="10.35" customHeight="1" thickBot="1" x14ac:dyDescent="0.45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</row>
    <row r="102" spans="2:45" ht="10.35" customHeight="1" x14ac:dyDescent="0.4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</row>
    <row r="103" spans="2:45" ht="10.35" customHeight="1" x14ac:dyDescent="0.4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</row>
    <row r="104" spans="2:45" ht="10.35" customHeight="1" x14ac:dyDescent="0.4">
      <c r="C104" s="43"/>
      <c r="D104" s="43"/>
      <c r="E104" s="43"/>
      <c r="F104" s="43"/>
      <c r="G104" s="43"/>
      <c r="H104" s="43"/>
      <c r="I104" s="43"/>
      <c r="J104" s="43"/>
      <c r="K104" s="43"/>
      <c r="L104" s="645"/>
      <c r="M104" s="645"/>
      <c r="N104" s="645"/>
      <c r="O104" s="645"/>
      <c r="P104" s="645"/>
      <c r="Q104" s="645"/>
      <c r="R104" s="645"/>
      <c r="S104" s="43"/>
      <c r="T104" s="43"/>
      <c r="U104" s="43"/>
      <c r="V104" s="43"/>
      <c r="W104" s="43"/>
      <c r="X104" s="43"/>
      <c r="Y104" s="43"/>
      <c r="Z104" s="43"/>
      <c r="AA104" s="43"/>
      <c r="AB104" s="645"/>
      <c r="AC104" s="645"/>
      <c r="AD104" s="645"/>
      <c r="AE104" s="645"/>
      <c r="AF104" s="645"/>
      <c r="AG104" s="645"/>
      <c r="AH104" s="645"/>
      <c r="AI104" s="43"/>
      <c r="AJ104" s="43"/>
      <c r="AK104" s="43"/>
      <c r="AL104" s="43"/>
      <c r="AM104" s="43"/>
      <c r="AN104" s="43"/>
      <c r="AO104" s="43"/>
      <c r="AP104" s="43"/>
      <c r="AQ104" s="43"/>
    </row>
    <row r="105" spans="2:45" ht="10.35" customHeight="1" thickBot="1" x14ac:dyDescent="0.45">
      <c r="C105" s="43"/>
      <c r="D105" s="43"/>
      <c r="E105" s="43"/>
      <c r="F105" s="43"/>
      <c r="G105" s="43"/>
      <c r="H105" s="43"/>
      <c r="I105" s="43"/>
      <c r="J105" s="43"/>
      <c r="K105" s="43"/>
      <c r="L105" s="668"/>
      <c r="M105" s="668"/>
      <c r="N105" s="668"/>
      <c r="O105" s="668"/>
      <c r="P105" s="668"/>
      <c r="Q105" s="668"/>
      <c r="R105" s="668"/>
      <c r="S105" s="43"/>
      <c r="T105" s="43"/>
      <c r="U105" s="43"/>
      <c r="V105" s="43"/>
      <c r="W105" s="43"/>
      <c r="X105" s="43"/>
      <c r="Y105" s="43"/>
      <c r="Z105" s="43"/>
      <c r="AA105" s="43"/>
      <c r="AB105" s="646"/>
      <c r="AC105" s="646"/>
      <c r="AD105" s="646"/>
      <c r="AE105" s="646"/>
      <c r="AF105" s="646"/>
      <c r="AG105" s="646"/>
      <c r="AH105" s="646"/>
      <c r="AI105" s="43"/>
      <c r="AJ105" s="43"/>
      <c r="AK105" s="43"/>
      <c r="AL105" s="43"/>
      <c r="AM105" s="43"/>
      <c r="AN105" s="43"/>
      <c r="AO105" s="43"/>
      <c r="AP105" s="43"/>
      <c r="AQ105" s="43"/>
    </row>
    <row r="106" spans="2:45" ht="10.35" customHeight="1" thickTop="1" x14ac:dyDescent="0.4">
      <c r="C106" s="44"/>
      <c r="D106" s="44"/>
      <c r="E106" s="586"/>
      <c r="F106" s="368"/>
      <c r="G106" s="368"/>
      <c r="H106" s="368"/>
      <c r="I106" s="587"/>
      <c r="J106" s="45"/>
      <c r="K106" s="46"/>
      <c r="L106" s="662"/>
      <c r="M106" s="663"/>
      <c r="N106" s="663"/>
      <c r="O106" s="663"/>
      <c r="P106" s="663"/>
      <c r="Q106" s="663"/>
      <c r="R106" s="664"/>
      <c r="S106" s="44"/>
      <c r="T106" s="590"/>
      <c r="U106" s="432"/>
      <c r="V106" s="432"/>
      <c r="W106" s="432"/>
      <c r="X106" s="432"/>
      <c r="Y106" s="432"/>
      <c r="Z106" s="433"/>
      <c r="AA106" s="44"/>
      <c r="AB106" s="593"/>
      <c r="AC106" s="432"/>
      <c r="AD106" s="432"/>
      <c r="AE106" s="432"/>
      <c r="AF106" s="432"/>
      <c r="AG106" s="432"/>
      <c r="AH106" s="433"/>
      <c r="AI106" s="44"/>
      <c r="AJ106" s="590"/>
      <c r="AK106" s="432"/>
      <c r="AL106" s="432"/>
      <c r="AM106" s="432"/>
      <c r="AN106" s="432"/>
      <c r="AO106" s="432"/>
      <c r="AP106" s="433"/>
    </row>
    <row r="107" spans="2:45" ht="10.35" customHeight="1" thickBot="1" x14ac:dyDescent="0.45">
      <c r="C107" s="44"/>
      <c r="D107" s="44"/>
      <c r="E107" s="588"/>
      <c r="F107" s="372"/>
      <c r="G107" s="372"/>
      <c r="H107" s="372"/>
      <c r="I107" s="589"/>
      <c r="J107" s="45"/>
      <c r="K107" s="46"/>
      <c r="L107" s="665"/>
      <c r="M107" s="666"/>
      <c r="N107" s="666"/>
      <c r="O107" s="666"/>
      <c r="P107" s="666"/>
      <c r="Q107" s="666"/>
      <c r="R107" s="667"/>
      <c r="S107" s="44"/>
      <c r="T107" s="434"/>
      <c r="U107" s="435"/>
      <c r="V107" s="435"/>
      <c r="W107" s="435"/>
      <c r="X107" s="435"/>
      <c r="Y107" s="435"/>
      <c r="Z107" s="436"/>
      <c r="AA107" s="44"/>
      <c r="AB107" s="434"/>
      <c r="AC107" s="435"/>
      <c r="AD107" s="435"/>
      <c r="AE107" s="435"/>
      <c r="AF107" s="435"/>
      <c r="AG107" s="435"/>
      <c r="AH107" s="436"/>
      <c r="AI107" s="44"/>
      <c r="AJ107" s="434"/>
      <c r="AK107" s="435"/>
      <c r="AL107" s="435"/>
      <c r="AM107" s="435"/>
      <c r="AN107" s="435"/>
      <c r="AO107" s="435"/>
      <c r="AP107" s="436"/>
    </row>
    <row r="108" spans="2:45" ht="10.35" customHeight="1" thickTop="1" x14ac:dyDescent="0.4"/>
    <row r="109" spans="2:45" ht="10.5" customHeight="1" x14ac:dyDescent="0.4">
      <c r="C109" s="566"/>
      <c r="D109" s="532"/>
      <c r="E109" s="460"/>
      <c r="F109" s="460"/>
      <c r="G109" s="460"/>
      <c r="H109" s="460"/>
      <c r="I109" s="533"/>
      <c r="J109" s="574"/>
      <c r="K109" s="575"/>
      <c r="L109" s="575"/>
      <c r="M109" s="575"/>
      <c r="N109" s="575"/>
      <c r="O109" s="576"/>
      <c r="P109" s="574"/>
      <c r="Q109" s="575"/>
      <c r="R109" s="575"/>
      <c r="S109" s="575"/>
      <c r="T109" s="575"/>
      <c r="U109" s="576"/>
      <c r="V109" s="603"/>
      <c r="W109" s="604"/>
      <c r="X109" s="604"/>
      <c r="Y109" s="604"/>
      <c r="Z109" s="604"/>
      <c r="AA109" s="605"/>
      <c r="AB109" s="574"/>
      <c r="AC109" s="575"/>
      <c r="AD109" s="575"/>
      <c r="AE109" s="575"/>
      <c r="AF109" s="575"/>
      <c r="AG109" s="576"/>
      <c r="AH109" s="574" t="s">
        <v>76</v>
      </c>
      <c r="AI109" s="576"/>
      <c r="AJ109" s="574" t="s">
        <v>79</v>
      </c>
      <c r="AK109" s="576"/>
      <c r="AL109" s="574" t="s">
        <v>80</v>
      </c>
      <c r="AM109" s="576"/>
      <c r="AN109" s="574" t="s">
        <v>77</v>
      </c>
      <c r="AO109" s="575"/>
      <c r="AP109" s="576"/>
      <c r="AQ109" s="574" t="s">
        <v>78</v>
      </c>
      <c r="AR109" s="576"/>
    </row>
    <row r="110" spans="2:45" ht="10.5" customHeight="1" x14ac:dyDescent="0.4">
      <c r="C110" s="568"/>
      <c r="D110" s="461"/>
      <c r="E110" s="462"/>
      <c r="F110" s="462"/>
      <c r="G110" s="462"/>
      <c r="H110" s="462"/>
      <c r="I110" s="536"/>
      <c r="J110" s="577"/>
      <c r="K110" s="578"/>
      <c r="L110" s="578"/>
      <c r="M110" s="578"/>
      <c r="N110" s="578"/>
      <c r="O110" s="579"/>
      <c r="P110" s="577"/>
      <c r="Q110" s="578"/>
      <c r="R110" s="578"/>
      <c r="S110" s="578"/>
      <c r="T110" s="578"/>
      <c r="U110" s="579"/>
      <c r="V110" s="609"/>
      <c r="W110" s="610"/>
      <c r="X110" s="610"/>
      <c r="Y110" s="610"/>
      <c r="Z110" s="610"/>
      <c r="AA110" s="611"/>
      <c r="AB110" s="577"/>
      <c r="AC110" s="578"/>
      <c r="AD110" s="578"/>
      <c r="AE110" s="578"/>
      <c r="AF110" s="578"/>
      <c r="AG110" s="579"/>
      <c r="AH110" s="577"/>
      <c r="AI110" s="579"/>
      <c r="AJ110" s="577"/>
      <c r="AK110" s="579"/>
      <c r="AL110" s="577"/>
      <c r="AM110" s="579"/>
      <c r="AN110" s="577"/>
      <c r="AO110" s="578"/>
      <c r="AP110" s="579"/>
      <c r="AQ110" s="577"/>
      <c r="AR110" s="579"/>
    </row>
    <row r="111" spans="2:45" ht="10.5" customHeight="1" x14ac:dyDescent="0.4">
      <c r="C111" s="566">
        <v>1</v>
      </c>
      <c r="D111" s="574"/>
      <c r="E111" s="575"/>
      <c r="F111" s="575"/>
      <c r="G111" s="575"/>
      <c r="H111" s="575"/>
      <c r="I111" s="576"/>
      <c r="J111" s="583"/>
      <c r="K111" s="584"/>
      <c r="L111" s="584"/>
      <c r="M111" s="584"/>
      <c r="N111" s="584"/>
      <c r="O111" s="585"/>
      <c r="P111" s="537"/>
      <c r="Q111" s="553"/>
      <c r="R111" s="108"/>
      <c r="S111" s="546"/>
      <c r="T111" s="108"/>
      <c r="U111" s="550"/>
      <c r="V111" s="537"/>
      <c r="W111" s="553"/>
      <c r="X111" s="108"/>
      <c r="Y111" s="546"/>
      <c r="Z111" s="108"/>
      <c r="AA111" s="550"/>
      <c r="AB111" s="537"/>
      <c r="AC111" s="553"/>
      <c r="AD111" s="108"/>
      <c r="AE111" s="546"/>
      <c r="AF111" s="108"/>
      <c r="AG111" s="550"/>
      <c r="AH111" s="618"/>
      <c r="AI111" s="619"/>
      <c r="AJ111" s="618"/>
      <c r="AK111" s="619"/>
      <c r="AL111" s="618"/>
      <c r="AM111" s="619"/>
      <c r="AN111" s="618"/>
      <c r="AO111" s="642"/>
      <c r="AP111" s="619"/>
      <c r="AQ111" s="618"/>
      <c r="AR111" s="619"/>
    </row>
    <row r="112" spans="2:45" ht="10.5" customHeight="1" x14ac:dyDescent="0.4">
      <c r="C112" s="568"/>
      <c r="D112" s="577"/>
      <c r="E112" s="578"/>
      <c r="F112" s="578"/>
      <c r="G112" s="578"/>
      <c r="H112" s="578"/>
      <c r="I112" s="579"/>
      <c r="J112" s="559"/>
      <c r="K112" s="560"/>
      <c r="L112" s="560"/>
      <c r="M112" s="560"/>
      <c r="N112" s="560"/>
      <c r="O112" s="561"/>
      <c r="P112" s="539"/>
      <c r="Q112" s="555"/>
      <c r="R112" s="109"/>
      <c r="S112" s="548"/>
      <c r="T112" s="109"/>
      <c r="U112" s="552"/>
      <c r="V112" s="539"/>
      <c r="W112" s="555"/>
      <c r="X112" s="109"/>
      <c r="Y112" s="548"/>
      <c r="Z112" s="109"/>
      <c r="AA112" s="552"/>
      <c r="AB112" s="539"/>
      <c r="AC112" s="555"/>
      <c r="AD112" s="109"/>
      <c r="AE112" s="548"/>
      <c r="AF112" s="109"/>
      <c r="AG112" s="552"/>
      <c r="AH112" s="622"/>
      <c r="AI112" s="623"/>
      <c r="AJ112" s="622"/>
      <c r="AK112" s="623"/>
      <c r="AL112" s="622"/>
      <c r="AM112" s="623"/>
      <c r="AN112" s="622"/>
      <c r="AO112" s="644"/>
      <c r="AP112" s="623"/>
      <c r="AQ112" s="622"/>
      <c r="AR112" s="623"/>
    </row>
    <row r="113" spans="3:45" ht="10.5" customHeight="1" x14ac:dyDescent="0.4">
      <c r="C113" s="566">
        <v>2</v>
      </c>
      <c r="D113" s="590"/>
      <c r="E113" s="432"/>
      <c r="F113" s="432"/>
      <c r="G113" s="432"/>
      <c r="H113" s="432"/>
      <c r="I113" s="433"/>
      <c r="J113" s="537"/>
      <c r="K113" s="553"/>
      <c r="L113" s="108"/>
      <c r="M113" s="546"/>
      <c r="N113" s="108"/>
      <c r="O113" s="550"/>
      <c r="P113" s="556"/>
      <c r="Q113" s="557"/>
      <c r="R113" s="557"/>
      <c r="S113" s="557"/>
      <c r="T113" s="557"/>
      <c r="U113" s="558"/>
      <c r="V113" s="655"/>
      <c r="W113" s="657"/>
      <c r="X113" s="110"/>
      <c r="Y113" s="630"/>
      <c r="Z113" s="110"/>
      <c r="AA113" s="433"/>
      <c r="AB113" s="537"/>
      <c r="AC113" s="553"/>
      <c r="AD113" s="108"/>
      <c r="AE113" s="546"/>
      <c r="AF113" s="108"/>
      <c r="AG113" s="550"/>
      <c r="AH113" s="618"/>
      <c r="AI113" s="619"/>
      <c r="AJ113" s="618"/>
      <c r="AK113" s="619"/>
      <c r="AL113" s="618"/>
      <c r="AM113" s="619"/>
      <c r="AN113" s="618"/>
      <c r="AO113" s="642"/>
      <c r="AP113" s="619"/>
      <c r="AQ113" s="618"/>
      <c r="AR113" s="619"/>
    </row>
    <row r="114" spans="3:45" ht="10.5" customHeight="1" x14ac:dyDescent="0.4">
      <c r="C114" s="568"/>
      <c r="D114" s="434"/>
      <c r="E114" s="435"/>
      <c r="F114" s="435"/>
      <c r="G114" s="435"/>
      <c r="H114" s="435"/>
      <c r="I114" s="436"/>
      <c r="J114" s="539"/>
      <c r="K114" s="555"/>
      <c r="L114" s="109"/>
      <c r="M114" s="548"/>
      <c r="N114" s="109"/>
      <c r="O114" s="552"/>
      <c r="P114" s="559"/>
      <c r="Q114" s="560"/>
      <c r="R114" s="560"/>
      <c r="S114" s="560"/>
      <c r="T114" s="560"/>
      <c r="U114" s="561"/>
      <c r="V114" s="656"/>
      <c r="W114" s="658"/>
      <c r="X114" s="111"/>
      <c r="Y114" s="632"/>
      <c r="Z114" s="111"/>
      <c r="AA114" s="436"/>
      <c r="AB114" s="539"/>
      <c r="AC114" s="555"/>
      <c r="AD114" s="109"/>
      <c r="AE114" s="548"/>
      <c r="AF114" s="109"/>
      <c r="AG114" s="552"/>
      <c r="AH114" s="622"/>
      <c r="AI114" s="623"/>
      <c r="AJ114" s="622"/>
      <c r="AK114" s="623"/>
      <c r="AL114" s="622"/>
      <c r="AM114" s="623"/>
      <c r="AN114" s="622"/>
      <c r="AO114" s="644"/>
      <c r="AP114" s="623"/>
      <c r="AQ114" s="622"/>
      <c r="AR114" s="623"/>
    </row>
    <row r="115" spans="3:45" ht="10.5" customHeight="1" x14ac:dyDescent="0.4">
      <c r="C115" s="566">
        <v>3</v>
      </c>
      <c r="D115" s="603"/>
      <c r="E115" s="604"/>
      <c r="F115" s="604"/>
      <c r="G115" s="604"/>
      <c r="H115" s="604"/>
      <c r="I115" s="605"/>
      <c r="J115" s="537"/>
      <c r="K115" s="553"/>
      <c r="L115" s="108"/>
      <c r="M115" s="546"/>
      <c r="N115" s="108"/>
      <c r="O115" s="550"/>
      <c r="P115" s="655"/>
      <c r="Q115" s="657"/>
      <c r="R115" s="110"/>
      <c r="S115" s="630"/>
      <c r="T115" s="110"/>
      <c r="U115" s="433"/>
      <c r="V115" s="556"/>
      <c r="W115" s="557"/>
      <c r="X115" s="557"/>
      <c r="Y115" s="557"/>
      <c r="Z115" s="557"/>
      <c r="AA115" s="558"/>
      <c r="AB115" s="655"/>
      <c r="AC115" s="657"/>
      <c r="AD115" s="110"/>
      <c r="AE115" s="630"/>
      <c r="AF115" s="110"/>
      <c r="AG115" s="433"/>
      <c r="AH115" s="618"/>
      <c r="AI115" s="619"/>
      <c r="AJ115" s="618"/>
      <c r="AK115" s="619"/>
      <c r="AL115" s="618"/>
      <c r="AM115" s="619"/>
      <c r="AN115" s="618"/>
      <c r="AO115" s="642"/>
      <c r="AP115" s="619"/>
      <c r="AQ115" s="618"/>
      <c r="AR115" s="619"/>
    </row>
    <row r="116" spans="3:45" ht="10.5" customHeight="1" x14ac:dyDescent="0.4">
      <c r="C116" s="568"/>
      <c r="D116" s="609"/>
      <c r="E116" s="610"/>
      <c r="F116" s="610"/>
      <c r="G116" s="610"/>
      <c r="H116" s="610"/>
      <c r="I116" s="611"/>
      <c r="J116" s="539"/>
      <c r="K116" s="555"/>
      <c r="L116" s="109"/>
      <c r="M116" s="548"/>
      <c r="N116" s="109"/>
      <c r="O116" s="552"/>
      <c r="P116" s="656"/>
      <c r="Q116" s="658"/>
      <c r="R116" s="111"/>
      <c r="S116" s="632"/>
      <c r="T116" s="111"/>
      <c r="U116" s="436"/>
      <c r="V116" s="559"/>
      <c r="W116" s="560"/>
      <c r="X116" s="560"/>
      <c r="Y116" s="560"/>
      <c r="Z116" s="560"/>
      <c r="AA116" s="561"/>
      <c r="AB116" s="656"/>
      <c r="AC116" s="658"/>
      <c r="AD116" s="111"/>
      <c r="AE116" s="632"/>
      <c r="AF116" s="111"/>
      <c r="AG116" s="436"/>
      <c r="AH116" s="622"/>
      <c r="AI116" s="623"/>
      <c r="AJ116" s="622"/>
      <c r="AK116" s="623"/>
      <c r="AL116" s="622"/>
      <c r="AM116" s="623"/>
      <c r="AN116" s="622"/>
      <c r="AO116" s="644"/>
      <c r="AP116" s="623"/>
      <c r="AQ116" s="622"/>
      <c r="AR116" s="623"/>
    </row>
    <row r="117" spans="3:45" ht="10.5" customHeight="1" x14ac:dyDescent="0.4">
      <c r="C117" s="566">
        <v>4</v>
      </c>
      <c r="D117" s="593"/>
      <c r="E117" s="594"/>
      <c r="F117" s="594"/>
      <c r="G117" s="594"/>
      <c r="H117" s="594"/>
      <c r="I117" s="550"/>
      <c r="J117" s="537"/>
      <c r="K117" s="553"/>
      <c r="L117" s="108"/>
      <c r="M117" s="546"/>
      <c r="N117" s="108"/>
      <c r="O117" s="550"/>
      <c r="P117" s="537"/>
      <c r="Q117" s="553"/>
      <c r="R117" s="108"/>
      <c r="S117" s="546"/>
      <c r="T117" s="108"/>
      <c r="U117" s="550"/>
      <c r="V117" s="537"/>
      <c r="W117" s="553"/>
      <c r="X117" s="108"/>
      <c r="Y117" s="546"/>
      <c r="Z117" s="108"/>
      <c r="AA117" s="550"/>
      <c r="AB117" s="556"/>
      <c r="AC117" s="557"/>
      <c r="AD117" s="557"/>
      <c r="AE117" s="557"/>
      <c r="AF117" s="557"/>
      <c r="AG117" s="558"/>
      <c r="AH117" s="618"/>
      <c r="AI117" s="619"/>
      <c r="AJ117" s="618"/>
      <c r="AK117" s="619"/>
      <c r="AL117" s="618"/>
      <c r="AM117" s="619"/>
      <c r="AN117" s="618"/>
      <c r="AO117" s="642"/>
      <c r="AP117" s="619"/>
      <c r="AQ117" s="618"/>
      <c r="AR117" s="619"/>
    </row>
    <row r="118" spans="3:45" ht="10.5" customHeight="1" x14ac:dyDescent="0.4">
      <c r="C118" s="568"/>
      <c r="D118" s="597"/>
      <c r="E118" s="598"/>
      <c r="F118" s="598"/>
      <c r="G118" s="598"/>
      <c r="H118" s="598"/>
      <c r="I118" s="552"/>
      <c r="J118" s="539"/>
      <c r="K118" s="555"/>
      <c r="L118" s="109"/>
      <c r="M118" s="548"/>
      <c r="N118" s="109"/>
      <c r="O118" s="552"/>
      <c r="P118" s="539"/>
      <c r="Q118" s="555"/>
      <c r="R118" s="109"/>
      <c r="S118" s="548"/>
      <c r="T118" s="109"/>
      <c r="U118" s="552"/>
      <c r="V118" s="539"/>
      <c r="W118" s="555"/>
      <c r="X118" s="109"/>
      <c r="Y118" s="548"/>
      <c r="Z118" s="109"/>
      <c r="AA118" s="552"/>
      <c r="AB118" s="559"/>
      <c r="AC118" s="560"/>
      <c r="AD118" s="560"/>
      <c r="AE118" s="560"/>
      <c r="AF118" s="560"/>
      <c r="AG118" s="561"/>
      <c r="AH118" s="622"/>
      <c r="AI118" s="623"/>
      <c r="AJ118" s="622"/>
      <c r="AK118" s="623"/>
      <c r="AL118" s="622"/>
      <c r="AM118" s="623"/>
      <c r="AN118" s="622"/>
      <c r="AO118" s="644"/>
      <c r="AP118" s="623"/>
      <c r="AQ118" s="622"/>
      <c r="AR118" s="623"/>
    </row>
    <row r="119" spans="3:45" ht="10.35" customHeight="1" x14ac:dyDescent="0.4"/>
    <row r="120" spans="3:45" ht="10.35" customHeight="1" x14ac:dyDescent="0.4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</row>
    <row r="121" spans="3:45" ht="10.35" customHeight="1" x14ac:dyDescent="0.4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</row>
    <row r="122" spans="3:45" ht="10.35" customHeight="1" x14ac:dyDescent="0.4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45"/>
      <c r="U122" s="645"/>
      <c r="V122" s="645"/>
      <c r="W122" s="645"/>
      <c r="X122" s="645"/>
      <c r="Y122" s="645"/>
      <c r="Z122" s="645"/>
      <c r="AA122" s="43"/>
      <c r="AB122" s="645"/>
      <c r="AC122" s="645"/>
      <c r="AD122" s="645"/>
      <c r="AE122" s="645"/>
      <c r="AF122" s="645"/>
      <c r="AG122" s="645"/>
      <c r="AH122" s="645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3:45" ht="10.35" customHeight="1" x14ac:dyDescent="0.4">
      <c r="T123" s="646"/>
      <c r="U123" s="646"/>
      <c r="V123" s="646"/>
      <c r="W123" s="646"/>
      <c r="X123" s="646"/>
      <c r="Y123" s="646"/>
      <c r="Z123" s="646"/>
      <c r="AB123" s="646"/>
      <c r="AC123" s="646"/>
      <c r="AD123" s="646"/>
      <c r="AE123" s="646"/>
      <c r="AF123" s="646"/>
      <c r="AG123" s="646"/>
      <c r="AH123" s="646"/>
    </row>
    <row r="124" spans="3:45" ht="10.35" customHeight="1" x14ac:dyDescent="0.4">
      <c r="C124" s="44"/>
      <c r="D124" s="44"/>
      <c r="E124" s="586"/>
      <c r="F124" s="368"/>
      <c r="G124" s="368"/>
      <c r="H124" s="368"/>
      <c r="I124" s="587"/>
      <c r="J124" s="45"/>
      <c r="K124" s="46"/>
      <c r="L124" s="574"/>
      <c r="M124" s="575"/>
      <c r="N124" s="575"/>
      <c r="O124" s="575"/>
      <c r="P124" s="575"/>
      <c r="Q124" s="575"/>
      <c r="R124" s="576"/>
      <c r="S124" s="47"/>
      <c r="T124" s="574"/>
      <c r="U124" s="575"/>
      <c r="V124" s="575"/>
      <c r="W124" s="575"/>
      <c r="X124" s="575"/>
      <c r="Y124" s="575"/>
      <c r="Z124" s="576"/>
      <c r="AA124" s="47"/>
      <c r="AB124" s="574"/>
      <c r="AC124" s="575"/>
      <c r="AD124" s="575"/>
      <c r="AE124" s="575"/>
      <c r="AF124" s="575"/>
      <c r="AG124" s="575"/>
      <c r="AH124" s="576"/>
      <c r="AI124" s="47"/>
      <c r="AJ124" s="574"/>
      <c r="AK124" s="575"/>
      <c r="AL124" s="575"/>
      <c r="AM124" s="575"/>
      <c r="AN124" s="575"/>
      <c r="AO124" s="575"/>
      <c r="AP124" s="576"/>
    </row>
    <row r="125" spans="3:45" ht="10.35" customHeight="1" x14ac:dyDescent="0.4">
      <c r="C125" s="44"/>
      <c r="D125" s="44"/>
      <c r="E125" s="588"/>
      <c r="F125" s="372"/>
      <c r="G125" s="372"/>
      <c r="H125" s="372"/>
      <c r="I125" s="589"/>
      <c r="J125" s="45"/>
      <c r="K125" s="46"/>
      <c r="L125" s="577"/>
      <c r="M125" s="578"/>
      <c r="N125" s="578"/>
      <c r="O125" s="578"/>
      <c r="P125" s="578"/>
      <c r="Q125" s="578"/>
      <c r="R125" s="579"/>
      <c r="S125" s="47"/>
      <c r="T125" s="577"/>
      <c r="U125" s="578"/>
      <c r="V125" s="578"/>
      <c r="W125" s="578"/>
      <c r="X125" s="578"/>
      <c r="Y125" s="578"/>
      <c r="Z125" s="579"/>
      <c r="AA125" s="47"/>
      <c r="AB125" s="577"/>
      <c r="AC125" s="578"/>
      <c r="AD125" s="578"/>
      <c r="AE125" s="578"/>
      <c r="AF125" s="578"/>
      <c r="AG125" s="578"/>
      <c r="AH125" s="579"/>
      <c r="AI125" s="47"/>
      <c r="AJ125" s="577"/>
      <c r="AK125" s="578"/>
      <c r="AL125" s="578"/>
      <c r="AM125" s="578"/>
      <c r="AN125" s="578"/>
      <c r="AO125" s="578"/>
      <c r="AP125" s="579"/>
    </row>
    <row r="126" spans="3:45" ht="10.35" customHeight="1" x14ac:dyDescent="0.4">
      <c r="AB126" s="42" t="s">
        <v>93</v>
      </c>
    </row>
    <row r="127" spans="3:45" ht="10.5" customHeight="1" x14ac:dyDescent="0.4">
      <c r="C127" s="566"/>
      <c r="D127" s="532"/>
      <c r="E127" s="460"/>
      <c r="F127" s="460"/>
      <c r="G127" s="460"/>
      <c r="H127" s="460"/>
      <c r="I127" s="533"/>
      <c r="J127" s="590"/>
      <c r="K127" s="432"/>
      <c r="L127" s="432"/>
      <c r="M127" s="432"/>
      <c r="N127" s="432"/>
      <c r="O127" s="433"/>
      <c r="P127" s="590"/>
      <c r="Q127" s="432"/>
      <c r="R127" s="432"/>
      <c r="S127" s="432"/>
      <c r="T127" s="432"/>
      <c r="U127" s="433"/>
      <c r="V127" s="574"/>
      <c r="W127" s="575"/>
      <c r="X127" s="575"/>
      <c r="Y127" s="575"/>
      <c r="Z127" s="575"/>
      <c r="AA127" s="576"/>
      <c r="AB127" s="574"/>
      <c r="AC127" s="575"/>
      <c r="AD127" s="575"/>
      <c r="AE127" s="575"/>
      <c r="AF127" s="575"/>
      <c r="AG127" s="576"/>
      <c r="AH127" s="574" t="s">
        <v>76</v>
      </c>
      <c r="AI127" s="576"/>
      <c r="AJ127" s="574" t="s">
        <v>79</v>
      </c>
      <c r="AK127" s="576"/>
      <c r="AL127" s="574" t="s">
        <v>80</v>
      </c>
      <c r="AM127" s="576"/>
      <c r="AN127" s="574" t="s">
        <v>77</v>
      </c>
      <c r="AO127" s="575"/>
      <c r="AP127" s="576"/>
      <c r="AQ127" s="574" t="s">
        <v>78</v>
      </c>
      <c r="AR127" s="576"/>
    </row>
    <row r="128" spans="3:45" ht="10.5" customHeight="1" x14ac:dyDescent="0.4">
      <c r="C128" s="568"/>
      <c r="D128" s="461"/>
      <c r="E128" s="462"/>
      <c r="F128" s="462"/>
      <c r="G128" s="462"/>
      <c r="H128" s="462"/>
      <c r="I128" s="536"/>
      <c r="J128" s="434"/>
      <c r="K128" s="435"/>
      <c r="L128" s="435"/>
      <c r="M128" s="435"/>
      <c r="N128" s="435"/>
      <c r="O128" s="436"/>
      <c r="P128" s="434"/>
      <c r="Q128" s="435"/>
      <c r="R128" s="435"/>
      <c r="S128" s="435"/>
      <c r="T128" s="435"/>
      <c r="U128" s="436"/>
      <c r="V128" s="577"/>
      <c r="W128" s="578"/>
      <c r="X128" s="578"/>
      <c r="Y128" s="578"/>
      <c r="Z128" s="578"/>
      <c r="AA128" s="579"/>
      <c r="AB128" s="577"/>
      <c r="AC128" s="578"/>
      <c r="AD128" s="578"/>
      <c r="AE128" s="578"/>
      <c r="AF128" s="578"/>
      <c r="AG128" s="579"/>
      <c r="AH128" s="577"/>
      <c r="AI128" s="579"/>
      <c r="AJ128" s="577"/>
      <c r="AK128" s="579"/>
      <c r="AL128" s="577"/>
      <c r="AM128" s="579"/>
      <c r="AN128" s="577"/>
      <c r="AO128" s="578"/>
      <c r="AP128" s="579"/>
      <c r="AQ128" s="577"/>
      <c r="AR128" s="579"/>
    </row>
    <row r="129" spans="3:45" ht="10.5" customHeight="1" x14ac:dyDescent="0.4">
      <c r="C129" s="566">
        <v>1</v>
      </c>
      <c r="D129" s="590"/>
      <c r="E129" s="432"/>
      <c r="F129" s="432"/>
      <c r="G129" s="432"/>
      <c r="H129" s="432"/>
      <c r="I129" s="433"/>
      <c r="J129" s="583"/>
      <c r="K129" s="584"/>
      <c r="L129" s="584"/>
      <c r="M129" s="584"/>
      <c r="N129" s="584"/>
      <c r="O129" s="585"/>
      <c r="P129" s="537"/>
      <c r="Q129" s="553"/>
      <c r="R129" s="108"/>
      <c r="S129" s="546"/>
      <c r="T129" s="108"/>
      <c r="U129" s="550"/>
      <c r="V129" s="537"/>
      <c r="W129" s="553"/>
      <c r="X129" s="108"/>
      <c r="Y129" s="546"/>
      <c r="Z129" s="108"/>
      <c r="AA129" s="550"/>
      <c r="AB129" s="537"/>
      <c r="AC129" s="553"/>
      <c r="AD129" s="108"/>
      <c r="AE129" s="546"/>
      <c r="AF129" s="108"/>
      <c r="AG129" s="550"/>
      <c r="AH129" s="618"/>
      <c r="AI129" s="619"/>
      <c r="AJ129" s="618"/>
      <c r="AK129" s="619"/>
      <c r="AL129" s="618"/>
      <c r="AM129" s="619"/>
      <c r="AN129" s="618"/>
      <c r="AO129" s="642"/>
      <c r="AP129" s="619"/>
      <c r="AQ129" s="618"/>
      <c r="AR129" s="619"/>
    </row>
    <row r="130" spans="3:45" ht="10.5" customHeight="1" x14ac:dyDescent="0.4">
      <c r="C130" s="568"/>
      <c r="D130" s="434"/>
      <c r="E130" s="435"/>
      <c r="F130" s="435"/>
      <c r="G130" s="435"/>
      <c r="H130" s="435"/>
      <c r="I130" s="436"/>
      <c r="J130" s="559"/>
      <c r="K130" s="560"/>
      <c r="L130" s="560"/>
      <c r="M130" s="560"/>
      <c r="N130" s="560"/>
      <c r="O130" s="561"/>
      <c r="P130" s="539"/>
      <c r="Q130" s="555"/>
      <c r="R130" s="109"/>
      <c r="S130" s="548"/>
      <c r="T130" s="109"/>
      <c r="U130" s="552"/>
      <c r="V130" s="539"/>
      <c r="W130" s="555"/>
      <c r="X130" s="109"/>
      <c r="Y130" s="548"/>
      <c r="Z130" s="109"/>
      <c r="AA130" s="552"/>
      <c r="AB130" s="539"/>
      <c r="AC130" s="555"/>
      <c r="AD130" s="109"/>
      <c r="AE130" s="548"/>
      <c r="AF130" s="109"/>
      <c r="AG130" s="552"/>
      <c r="AH130" s="622"/>
      <c r="AI130" s="623"/>
      <c r="AJ130" s="622"/>
      <c r="AK130" s="623"/>
      <c r="AL130" s="622"/>
      <c r="AM130" s="623"/>
      <c r="AN130" s="622"/>
      <c r="AO130" s="644"/>
      <c r="AP130" s="623"/>
      <c r="AQ130" s="622"/>
      <c r="AR130" s="623"/>
    </row>
    <row r="131" spans="3:45" ht="10.5" customHeight="1" x14ac:dyDescent="0.4">
      <c r="C131" s="566">
        <v>2</v>
      </c>
      <c r="D131" s="574"/>
      <c r="E131" s="575"/>
      <c r="F131" s="575"/>
      <c r="G131" s="575"/>
      <c r="H131" s="575"/>
      <c r="I131" s="576"/>
      <c r="J131" s="537"/>
      <c r="K131" s="553"/>
      <c r="L131" s="108"/>
      <c r="M131" s="546"/>
      <c r="N131" s="108"/>
      <c r="O131" s="550"/>
      <c r="P131" s="556"/>
      <c r="Q131" s="557"/>
      <c r="R131" s="557"/>
      <c r="S131" s="557"/>
      <c r="T131" s="557"/>
      <c r="U131" s="558"/>
      <c r="V131" s="655"/>
      <c r="W131" s="657"/>
      <c r="X131" s="110"/>
      <c r="Y131" s="630"/>
      <c r="Z131" s="110"/>
      <c r="AA131" s="433"/>
      <c r="AB131" s="655"/>
      <c r="AC131" s="657"/>
      <c r="AD131" s="110"/>
      <c r="AE131" s="630"/>
      <c r="AF131" s="110"/>
      <c r="AG131" s="433"/>
      <c r="AH131" s="618"/>
      <c r="AI131" s="619"/>
      <c r="AJ131" s="618"/>
      <c r="AK131" s="619"/>
      <c r="AL131" s="618"/>
      <c r="AM131" s="619"/>
      <c r="AN131" s="618"/>
      <c r="AO131" s="642"/>
      <c r="AP131" s="619"/>
      <c r="AQ131" s="618"/>
      <c r="AR131" s="619"/>
    </row>
    <row r="132" spans="3:45" ht="10.5" customHeight="1" x14ac:dyDescent="0.4">
      <c r="C132" s="568"/>
      <c r="D132" s="577"/>
      <c r="E132" s="578"/>
      <c r="F132" s="578"/>
      <c r="G132" s="578"/>
      <c r="H132" s="578"/>
      <c r="I132" s="579"/>
      <c r="J132" s="539"/>
      <c r="K132" s="555"/>
      <c r="L132" s="109"/>
      <c r="M132" s="548"/>
      <c r="N132" s="109"/>
      <c r="O132" s="552"/>
      <c r="P132" s="559"/>
      <c r="Q132" s="560"/>
      <c r="R132" s="560"/>
      <c r="S132" s="560"/>
      <c r="T132" s="560"/>
      <c r="U132" s="561"/>
      <c r="V132" s="656"/>
      <c r="W132" s="658"/>
      <c r="X132" s="111"/>
      <c r="Y132" s="632"/>
      <c r="Z132" s="111"/>
      <c r="AA132" s="436"/>
      <c r="AB132" s="656"/>
      <c r="AC132" s="658"/>
      <c r="AD132" s="111"/>
      <c r="AE132" s="632"/>
      <c r="AF132" s="111"/>
      <c r="AG132" s="436"/>
      <c r="AH132" s="622"/>
      <c r="AI132" s="623"/>
      <c r="AJ132" s="622"/>
      <c r="AK132" s="623"/>
      <c r="AL132" s="622"/>
      <c r="AM132" s="623"/>
      <c r="AN132" s="622"/>
      <c r="AO132" s="644"/>
      <c r="AP132" s="623"/>
      <c r="AQ132" s="622"/>
      <c r="AR132" s="623"/>
    </row>
    <row r="133" spans="3:45" ht="10.5" customHeight="1" x14ac:dyDescent="0.4">
      <c r="C133" s="566">
        <v>3</v>
      </c>
      <c r="D133" s="574"/>
      <c r="E133" s="575"/>
      <c r="F133" s="575"/>
      <c r="G133" s="575"/>
      <c r="H133" s="575"/>
      <c r="I133" s="576"/>
      <c r="J133" s="537"/>
      <c r="K133" s="553"/>
      <c r="L133" s="108"/>
      <c r="M133" s="546"/>
      <c r="N133" s="108"/>
      <c r="O133" s="550"/>
      <c r="P133" s="537"/>
      <c r="Q133" s="553"/>
      <c r="R133" s="108"/>
      <c r="S133" s="546"/>
      <c r="T133" s="108"/>
      <c r="U133" s="550"/>
      <c r="V133" s="556"/>
      <c r="W133" s="557"/>
      <c r="X133" s="557"/>
      <c r="Y133" s="557"/>
      <c r="Z133" s="557"/>
      <c r="AA133" s="558"/>
      <c r="AB133" s="537"/>
      <c r="AC133" s="553"/>
      <c r="AD133" s="108"/>
      <c r="AE133" s="546"/>
      <c r="AF133" s="108"/>
      <c r="AG133" s="550"/>
      <c r="AH133" s="618"/>
      <c r="AI133" s="619"/>
      <c r="AJ133" s="618"/>
      <c r="AK133" s="619"/>
      <c r="AL133" s="618"/>
      <c r="AM133" s="619"/>
      <c r="AN133" s="618"/>
      <c r="AO133" s="642"/>
      <c r="AP133" s="619"/>
      <c r="AQ133" s="618"/>
      <c r="AR133" s="619"/>
    </row>
    <row r="134" spans="3:45" ht="10.5" customHeight="1" x14ac:dyDescent="0.4">
      <c r="C134" s="568"/>
      <c r="D134" s="577"/>
      <c r="E134" s="578"/>
      <c r="F134" s="578"/>
      <c r="G134" s="578"/>
      <c r="H134" s="578"/>
      <c r="I134" s="579"/>
      <c r="J134" s="539"/>
      <c r="K134" s="555"/>
      <c r="L134" s="109"/>
      <c r="M134" s="548"/>
      <c r="N134" s="109"/>
      <c r="O134" s="552"/>
      <c r="P134" s="539"/>
      <c r="Q134" s="555"/>
      <c r="R134" s="109"/>
      <c r="S134" s="548"/>
      <c r="T134" s="109"/>
      <c r="U134" s="552"/>
      <c r="V134" s="559"/>
      <c r="W134" s="560"/>
      <c r="X134" s="560"/>
      <c r="Y134" s="560"/>
      <c r="Z134" s="560"/>
      <c r="AA134" s="561"/>
      <c r="AB134" s="539"/>
      <c r="AC134" s="555"/>
      <c r="AD134" s="109"/>
      <c r="AE134" s="548"/>
      <c r="AF134" s="109"/>
      <c r="AG134" s="552"/>
      <c r="AH134" s="622"/>
      <c r="AI134" s="623"/>
      <c r="AJ134" s="622"/>
      <c r="AK134" s="623"/>
      <c r="AL134" s="622"/>
      <c r="AM134" s="623"/>
      <c r="AN134" s="622"/>
      <c r="AO134" s="644"/>
      <c r="AP134" s="623"/>
      <c r="AQ134" s="622"/>
      <c r="AR134" s="623"/>
    </row>
    <row r="135" spans="3:45" ht="10.5" customHeight="1" x14ac:dyDescent="0.4">
      <c r="C135" s="566">
        <v>4</v>
      </c>
      <c r="D135" s="574"/>
      <c r="E135" s="575"/>
      <c r="F135" s="575"/>
      <c r="G135" s="575"/>
      <c r="H135" s="575"/>
      <c r="I135" s="576"/>
      <c r="J135" s="537"/>
      <c r="K135" s="553"/>
      <c r="L135" s="108"/>
      <c r="M135" s="546"/>
      <c r="N135" s="108"/>
      <c r="O135" s="550"/>
      <c r="P135" s="537"/>
      <c r="Q135" s="553"/>
      <c r="R135" s="108"/>
      <c r="S135" s="546"/>
      <c r="T135" s="108"/>
      <c r="U135" s="550"/>
      <c r="V135" s="537"/>
      <c r="W135" s="553"/>
      <c r="X135" s="108"/>
      <c r="Y135" s="546"/>
      <c r="Z135" s="108"/>
      <c r="AA135" s="550"/>
      <c r="AB135" s="556"/>
      <c r="AC135" s="557"/>
      <c r="AD135" s="557"/>
      <c r="AE135" s="557"/>
      <c r="AF135" s="557"/>
      <c r="AG135" s="558"/>
      <c r="AH135" s="618"/>
      <c r="AI135" s="619"/>
      <c r="AJ135" s="618"/>
      <c r="AK135" s="619"/>
      <c r="AL135" s="618"/>
      <c r="AM135" s="619"/>
      <c r="AN135" s="618"/>
      <c r="AO135" s="642"/>
      <c r="AP135" s="619"/>
      <c r="AQ135" s="618"/>
      <c r="AR135" s="619"/>
    </row>
    <row r="136" spans="3:45" ht="10.5" customHeight="1" x14ac:dyDescent="0.4">
      <c r="C136" s="568"/>
      <c r="D136" s="577"/>
      <c r="E136" s="578"/>
      <c r="F136" s="578"/>
      <c r="G136" s="578"/>
      <c r="H136" s="578"/>
      <c r="I136" s="579"/>
      <c r="J136" s="539"/>
      <c r="K136" s="555"/>
      <c r="L136" s="109"/>
      <c r="M136" s="548"/>
      <c r="N136" s="108"/>
      <c r="O136" s="552"/>
      <c r="P136" s="539"/>
      <c r="Q136" s="555"/>
      <c r="R136" s="109"/>
      <c r="S136" s="548"/>
      <c r="T136" s="109"/>
      <c r="U136" s="552"/>
      <c r="V136" s="539"/>
      <c r="W136" s="555"/>
      <c r="X136" s="109"/>
      <c r="Y136" s="548"/>
      <c r="Z136" s="109"/>
      <c r="AA136" s="552"/>
      <c r="AB136" s="559"/>
      <c r="AC136" s="560"/>
      <c r="AD136" s="560"/>
      <c r="AE136" s="560"/>
      <c r="AF136" s="560"/>
      <c r="AG136" s="561"/>
      <c r="AH136" s="622"/>
      <c r="AI136" s="623"/>
      <c r="AJ136" s="622"/>
      <c r="AK136" s="623"/>
      <c r="AL136" s="622"/>
      <c r="AM136" s="623"/>
      <c r="AN136" s="622"/>
      <c r="AO136" s="644"/>
      <c r="AP136" s="623"/>
      <c r="AQ136" s="622"/>
      <c r="AR136" s="623"/>
    </row>
    <row r="137" spans="3:45" ht="10.35" customHeight="1" x14ac:dyDescent="0.4"/>
    <row r="138" spans="3:45" ht="10.35" customHeight="1" x14ac:dyDescent="0.4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</row>
    <row r="139" spans="3:45" ht="10.35" customHeight="1" x14ac:dyDescent="0.4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</row>
    <row r="140" spans="3:45" ht="10.35" customHeight="1" x14ac:dyDescent="0.4">
      <c r="C140" s="659"/>
      <c r="D140" s="660"/>
      <c r="E140" s="660"/>
      <c r="F140" s="660"/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0"/>
      <c r="AA140" s="43"/>
      <c r="AB140" s="645"/>
      <c r="AC140" s="645"/>
      <c r="AD140" s="645"/>
      <c r="AE140" s="645"/>
      <c r="AF140" s="645"/>
      <c r="AG140" s="645"/>
      <c r="AH140" s="645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3:45" ht="10.35" customHeight="1" x14ac:dyDescent="0.4"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60"/>
      <c r="N141" s="660"/>
      <c r="O141" s="660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0"/>
      <c r="AB141" s="646"/>
      <c r="AC141" s="646"/>
      <c r="AD141" s="646"/>
      <c r="AE141" s="646"/>
      <c r="AF141" s="646"/>
      <c r="AG141" s="646"/>
      <c r="AH141" s="646"/>
    </row>
    <row r="142" spans="3:45" ht="10.35" customHeight="1" x14ac:dyDescent="0.4">
      <c r="C142" s="44"/>
      <c r="D142" s="44"/>
      <c r="E142" s="586"/>
      <c r="F142" s="368"/>
      <c r="G142" s="368"/>
      <c r="H142" s="368"/>
      <c r="I142" s="587"/>
      <c r="J142" s="45"/>
      <c r="K142" s="46"/>
      <c r="L142" s="590"/>
      <c r="M142" s="432"/>
      <c r="N142" s="432"/>
      <c r="O142" s="432"/>
      <c r="P142" s="432"/>
      <c r="Q142" s="432"/>
      <c r="R142" s="433"/>
      <c r="S142" s="44"/>
      <c r="T142" s="590"/>
      <c r="U142" s="432"/>
      <c r="V142" s="432"/>
      <c r="W142" s="432"/>
      <c r="X142" s="432"/>
      <c r="Y142" s="432"/>
      <c r="Z142" s="433"/>
      <c r="AA142" s="44"/>
      <c r="AB142" s="590"/>
      <c r="AC142" s="432"/>
      <c r="AD142" s="432"/>
      <c r="AE142" s="432"/>
      <c r="AF142" s="432"/>
      <c r="AG142" s="432"/>
      <c r="AH142" s="433"/>
      <c r="AI142" s="44"/>
      <c r="AJ142" s="590"/>
      <c r="AK142" s="432"/>
      <c r="AL142" s="432"/>
      <c r="AM142" s="432"/>
      <c r="AN142" s="432"/>
      <c r="AO142" s="432"/>
      <c r="AP142" s="433"/>
    </row>
    <row r="143" spans="3:45" ht="10.35" customHeight="1" x14ac:dyDescent="0.4">
      <c r="C143" s="44"/>
      <c r="D143" s="44"/>
      <c r="E143" s="588"/>
      <c r="F143" s="372"/>
      <c r="G143" s="372"/>
      <c r="H143" s="372"/>
      <c r="I143" s="589"/>
      <c r="J143" s="45"/>
      <c r="K143" s="46"/>
      <c r="L143" s="434"/>
      <c r="M143" s="435"/>
      <c r="N143" s="435"/>
      <c r="O143" s="435"/>
      <c r="P143" s="435"/>
      <c r="Q143" s="435"/>
      <c r="R143" s="436"/>
      <c r="S143" s="44"/>
      <c r="T143" s="434"/>
      <c r="U143" s="435"/>
      <c r="V143" s="435"/>
      <c r="W143" s="435"/>
      <c r="X143" s="435"/>
      <c r="Y143" s="435"/>
      <c r="Z143" s="436"/>
      <c r="AA143" s="44"/>
      <c r="AB143" s="434"/>
      <c r="AC143" s="435"/>
      <c r="AD143" s="435"/>
      <c r="AE143" s="435"/>
      <c r="AF143" s="435"/>
      <c r="AG143" s="435"/>
      <c r="AH143" s="436"/>
      <c r="AI143" s="44"/>
      <c r="AJ143" s="434"/>
      <c r="AK143" s="435"/>
      <c r="AL143" s="435"/>
      <c r="AM143" s="435"/>
      <c r="AN143" s="435"/>
      <c r="AO143" s="435"/>
      <c r="AP143" s="436"/>
    </row>
    <row r="144" spans="3:45" ht="10.35" customHeight="1" x14ac:dyDescent="0.4"/>
    <row r="145" spans="3:44" ht="10.5" customHeight="1" x14ac:dyDescent="0.4">
      <c r="C145" s="566"/>
      <c r="D145" s="532"/>
      <c r="E145" s="460"/>
      <c r="F145" s="460"/>
      <c r="G145" s="460"/>
      <c r="H145" s="460"/>
      <c r="I145" s="533"/>
      <c r="J145" s="574"/>
      <c r="K145" s="575"/>
      <c r="L145" s="575"/>
      <c r="M145" s="575"/>
      <c r="N145" s="575"/>
      <c r="O145" s="576"/>
      <c r="P145" s="574"/>
      <c r="Q145" s="575"/>
      <c r="R145" s="575"/>
      <c r="S145" s="575"/>
      <c r="T145" s="575"/>
      <c r="U145" s="576"/>
      <c r="V145" s="574"/>
      <c r="W145" s="575"/>
      <c r="X145" s="575"/>
      <c r="Y145" s="575"/>
      <c r="Z145" s="575"/>
      <c r="AA145" s="576"/>
      <c r="AB145" s="574"/>
      <c r="AC145" s="575"/>
      <c r="AD145" s="575"/>
      <c r="AE145" s="575"/>
      <c r="AF145" s="575"/>
      <c r="AG145" s="576"/>
      <c r="AH145" s="574" t="s">
        <v>76</v>
      </c>
      <c r="AI145" s="576"/>
      <c r="AJ145" s="574" t="s">
        <v>79</v>
      </c>
      <c r="AK145" s="576"/>
      <c r="AL145" s="574" t="s">
        <v>80</v>
      </c>
      <c r="AM145" s="576"/>
      <c r="AN145" s="574" t="s">
        <v>77</v>
      </c>
      <c r="AO145" s="575"/>
      <c r="AP145" s="576"/>
      <c r="AQ145" s="574" t="s">
        <v>78</v>
      </c>
      <c r="AR145" s="576"/>
    </row>
    <row r="146" spans="3:44" ht="10.5" customHeight="1" x14ac:dyDescent="0.4">
      <c r="C146" s="568"/>
      <c r="D146" s="461"/>
      <c r="E146" s="462"/>
      <c r="F146" s="462"/>
      <c r="G146" s="462"/>
      <c r="H146" s="462"/>
      <c r="I146" s="536"/>
      <c r="J146" s="577"/>
      <c r="K146" s="578"/>
      <c r="L146" s="578"/>
      <c r="M146" s="578"/>
      <c r="N146" s="578"/>
      <c r="O146" s="579"/>
      <c r="P146" s="577"/>
      <c r="Q146" s="578"/>
      <c r="R146" s="578"/>
      <c r="S146" s="578"/>
      <c r="T146" s="578"/>
      <c r="U146" s="579"/>
      <c r="V146" s="577"/>
      <c r="W146" s="578"/>
      <c r="X146" s="578"/>
      <c r="Y146" s="578"/>
      <c r="Z146" s="578"/>
      <c r="AA146" s="579"/>
      <c r="AB146" s="577"/>
      <c r="AC146" s="578"/>
      <c r="AD146" s="578"/>
      <c r="AE146" s="578"/>
      <c r="AF146" s="578"/>
      <c r="AG146" s="579"/>
      <c r="AH146" s="577"/>
      <c r="AI146" s="579"/>
      <c r="AJ146" s="577"/>
      <c r="AK146" s="579"/>
      <c r="AL146" s="577"/>
      <c r="AM146" s="579"/>
      <c r="AN146" s="577"/>
      <c r="AO146" s="578"/>
      <c r="AP146" s="579"/>
      <c r="AQ146" s="577"/>
      <c r="AR146" s="579"/>
    </row>
    <row r="147" spans="3:44" ht="10.5" customHeight="1" x14ac:dyDescent="0.4">
      <c r="C147" s="566">
        <v>1</v>
      </c>
      <c r="D147" s="574"/>
      <c r="E147" s="575"/>
      <c r="F147" s="575"/>
      <c r="G147" s="575"/>
      <c r="H147" s="575"/>
      <c r="I147" s="576"/>
      <c r="J147" s="583"/>
      <c r="K147" s="584"/>
      <c r="L147" s="584"/>
      <c r="M147" s="584"/>
      <c r="N147" s="584"/>
      <c r="O147" s="585"/>
      <c r="P147" s="537"/>
      <c r="Q147" s="553"/>
      <c r="R147" s="112"/>
      <c r="S147" s="546"/>
      <c r="T147" s="112"/>
      <c r="U147" s="550"/>
      <c r="V147" s="537"/>
      <c r="W147" s="553"/>
      <c r="X147" s="112"/>
      <c r="Y147" s="546"/>
      <c r="Z147" s="112"/>
      <c r="AA147" s="550"/>
      <c r="AB147" s="655"/>
      <c r="AC147" s="657"/>
      <c r="AD147" s="113"/>
      <c r="AE147" s="630"/>
      <c r="AF147" s="113"/>
      <c r="AG147" s="433"/>
      <c r="AH147" s="618"/>
      <c r="AI147" s="619"/>
      <c r="AJ147" s="618"/>
      <c r="AK147" s="619"/>
      <c r="AL147" s="618"/>
      <c r="AM147" s="619"/>
      <c r="AN147" s="618"/>
      <c r="AO147" s="642"/>
      <c r="AP147" s="619"/>
      <c r="AQ147" s="618"/>
      <c r="AR147" s="619"/>
    </row>
    <row r="148" spans="3:44" ht="10.5" customHeight="1" x14ac:dyDescent="0.4">
      <c r="C148" s="568"/>
      <c r="D148" s="577"/>
      <c r="E148" s="578"/>
      <c r="F148" s="578"/>
      <c r="G148" s="578"/>
      <c r="H148" s="578"/>
      <c r="I148" s="579"/>
      <c r="J148" s="559"/>
      <c r="K148" s="560"/>
      <c r="L148" s="560"/>
      <c r="M148" s="560"/>
      <c r="N148" s="560"/>
      <c r="O148" s="561"/>
      <c r="P148" s="539"/>
      <c r="Q148" s="555"/>
      <c r="R148" s="109"/>
      <c r="S148" s="548"/>
      <c r="T148" s="109"/>
      <c r="U148" s="552"/>
      <c r="V148" s="539"/>
      <c r="W148" s="555"/>
      <c r="X148" s="109"/>
      <c r="Y148" s="548"/>
      <c r="Z148" s="109"/>
      <c r="AA148" s="552"/>
      <c r="AB148" s="656"/>
      <c r="AC148" s="658"/>
      <c r="AD148" s="114"/>
      <c r="AE148" s="632"/>
      <c r="AF148" s="114"/>
      <c r="AG148" s="436"/>
      <c r="AH148" s="622"/>
      <c r="AI148" s="623"/>
      <c r="AJ148" s="622"/>
      <c r="AK148" s="623"/>
      <c r="AL148" s="622"/>
      <c r="AM148" s="623"/>
      <c r="AN148" s="622"/>
      <c r="AO148" s="644"/>
      <c r="AP148" s="623"/>
      <c r="AQ148" s="622"/>
      <c r="AR148" s="623"/>
    </row>
    <row r="149" spans="3:44" ht="10.5" customHeight="1" x14ac:dyDescent="0.4">
      <c r="C149" s="566">
        <v>2</v>
      </c>
      <c r="D149" s="574"/>
      <c r="E149" s="575"/>
      <c r="F149" s="575"/>
      <c r="G149" s="575"/>
      <c r="H149" s="575"/>
      <c r="I149" s="576"/>
      <c r="J149" s="655"/>
      <c r="K149" s="657"/>
      <c r="L149" s="113"/>
      <c r="M149" s="630"/>
      <c r="N149" s="113"/>
      <c r="O149" s="433"/>
      <c r="P149" s="556"/>
      <c r="Q149" s="557"/>
      <c r="R149" s="557"/>
      <c r="S149" s="557"/>
      <c r="T149" s="557"/>
      <c r="U149" s="558"/>
      <c r="V149" s="655"/>
      <c r="W149" s="657"/>
      <c r="X149" s="113"/>
      <c r="Y149" s="630"/>
      <c r="Z149" s="113"/>
      <c r="AA149" s="433"/>
      <c r="AB149" s="655"/>
      <c r="AC149" s="657"/>
      <c r="AD149" s="113"/>
      <c r="AE149" s="630"/>
      <c r="AF149" s="113"/>
      <c r="AG149" s="433"/>
      <c r="AH149" s="618"/>
      <c r="AI149" s="619"/>
      <c r="AJ149" s="618"/>
      <c r="AK149" s="619"/>
      <c r="AL149" s="618"/>
      <c r="AM149" s="619"/>
      <c r="AN149" s="618"/>
      <c r="AO149" s="642"/>
      <c r="AP149" s="619"/>
      <c r="AQ149" s="618"/>
      <c r="AR149" s="619"/>
    </row>
    <row r="150" spans="3:44" ht="10.5" customHeight="1" x14ac:dyDescent="0.4">
      <c r="C150" s="568"/>
      <c r="D150" s="577"/>
      <c r="E150" s="578"/>
      <c r="F150" s="578"/>
      <c r="G150" s="578"/>
      <c r="H150" s="578"/>
      <c r="I150" s="579"/>
      <c r="J150" s="656"/>
      <c r="K150" s="658"/>
      <c r="L150" s="114"/>
      <c r="M150" s="632"/>
      <c r="N150" s="114"/>
      <c r="O150" s="436"/>
      <c r="P150" s="559"/>
      <c r="Q150" s="560"/>
      <c r="R150" s="560"/>
      <c r="S150" s="560"/>
      <c r="T150" s="560"/>
      <c r="U150" s="561"/>
      <c r="V150" s="656"/>
      <c r="W150" s="658"/>
      <c r="X150" s="114"/>
      <c r="Y150" s="632"/>
      <c r="Z150" s="114"/>
      <c r="AA150" s="436"/>
      <c r="AB150" s="656"/>
      <c r="AC150" s="658"/>
      <c r="AD150" s="114"/>
      <c r="AE150" s="632"/>
      <c r="AF150" s="114"/>
      <c r="AG150" s="436"/>
      <c r="AH150" s="622"/>
      <c r="AI150" s="623"/>
      <c r="AJ150" s="622"/>
      <c r="AK150" s="623"/>
      <c r="AL150" s="622"/>
      <c r="AM150" s="623"/>
      <c r="AN150" s="622"/>
      <c r="AO150" s="644"/>
      <c r="AP150" s="623"/>
      <c r="AQ150" s="622"/>
      <c r="AR150" s="623"/>
    </row>
    <row r="151" spans="3:44" ht="10.5" customHeight="1" x14ac:dyDescent="0.4">
      <c r="C151" s="566">
        <v>3</v>
      </c>
      <c r="D151" s="574"/>
      <c r="E151" s="575"/>
      <c r="F151" s="575"/>
      <c r="G151" s="575"/>
      <c r="H151" s="575"/>
      <c r="I151" s="576"/>
      <c r="J151" s="655"/>
      <c r="K151" s="657"/>
      <c r="L151" s="113"/>
      <c r="M151" s="630"/>
      <c r="N151" s="113"/>
      <c r="O151" s="433"/>
      <c r="P151" s="537"/>
      <c r="Q151" s="553"/>
      <c r="R151" s="112"/>
      <c r="S151" s="546"/>
      <c r="T151" s="112"/>
      <c r="U151" s="550"/>
      <c r="V151" s="556"/>
      <c r="W151" s="557"/>
      <c r="X151" s="557"/>
      <c r="Y151" s="557"/>
      <c r="Z151" s="557"/>
      <c r="AA151" s="558"/>
      <c r="AB151" s="655"/>
      <c r="AC151" s="657"/>
      <c r="AD151" s="113"/>
      <c r="AE151" s="630"/>
      <c r="AF151" s="113"/>
      <c r="AG151" s="433"/>
      <c r="AH151" s="618"/>
      <c r="AI151" s="619"/>
      <c r="AJ151" s="618"/>
      <c r="AK151" s="619"/>
      <c r="AL151" s="618"/>
      <c r="AM151" s="619"/>
      <c r="AN151" s="618"/>
      <c r="AO151" s="642"/>
      <c r="AP151" s="619"/>
      <c r="AQ151" s="618"/>
      <c r="AR151" s="619"/>
    </row>
    <row r="152" spans="3:44" ht="10.5" customHeight="1" x14ac:dyDescent="0.4">
      <c r="C152" s="568"/>
      <c r="D152" s="577"/>
      <c r="E152" s="578"/>
      <c r="F152" s="578"/>
      <c r="G152" s="578"/>
      <c r="H152" s="578"/>
      <c r="I152" s="579"/>
      <c r="J152" s="656"/>
      <c r="K152" s="658"/>
      <c r="L152" s="114"/>
      <c r="M152" s="632"/>
      <c r="N152" s="114"/>
      <c r="O152" s="436"/>
      <c r="P152" s="539"/>
      <c r="Q152" s="555"/>
      <c r="R152" s="109"/>
      <c r="S152" s="548"/>
      <c r="T152" s="109"/>
      <c r="U152" s="552"/>
      <c r="V152" s="559"/>
      <c r="W152" s="560"/>
      <c r="X152" s="560"/>
      <c r="Y152" s="560"/>
      <c r="Z152" s="560"/>
      <c r="AA152" s="561"/>
      <c r="AB152" s="656"/>
      <c r="AC152" s="658"/>
      <c r="AD152" s="114"/>
      <c r="AE152" s="632"/>
      <c r="AF152" s="114"/>
      <c r="AG152" s="436"/>
      <c r="AH152" s="622"/>
      <c r="AI152" s="623"/>
      <c r="AJ152" s="622"/>
      <c r="AK152" s="623"/>
      <c r="AL152" s="622"/>
      <c r="AM152" s="623"/>
      <c r="AN152" s="622"/>
      <c r="AO152" s="644"/>
      <c r="AP152" s="623"/>
      <c r="AQ152" s="622"/>
      <c r="AR152" s="623"/>
    </row>
    <row r="153" spans="3:44" ht="10.5" customHeight="1" x14ac:dyDescent="0.4">
      <c r="C153" s="566">
        <v>4</v>
      </c>
      <c r="D153" s="574"/>
      <c r="E153" s="575"/>
      <c r="F153" s="575"/>
      <c r="G153" s="575"/>
      <c r="H153" s="575"/>
      <c r="I153" s="576"/>
      <c r="J153" s="537"/>
      <c r="K153" s="553"/>
      <c r="L153" s="112"/>
      <c r="M153" s="546"/>
      <c r="N153" s="112"/>
      <c r="O153" s="550"/>
      <c r="P153" s="537"/>
      <c r="Q153" s="553"/>
      <c r="R153" s="112"/>
      <c r="S153" s="546"/>
      <c r="T153" s="112"/>
      <c r="U153" s="550"/>
      <c r="V153" s="537"/>
      <c r="W153" s="553"/>
      <c r="X153" s="112"/>
      <c r="Y153" s="546"/>
      <c r="Z153" s="112"/>
      <c r="AA153" s="550"/>
      <c r="AB153" s="556"/>
      <c r="AC153" s="557"/>
      <c r="AD153" s="557"/>
      <c r="AE153" s="557"/>
      <c r="AF153" s="557"/>
      <c r="AG153" s="558"/>
      <c r="AH153" s="618"/>
      <c r="AI153" s="619"/>
      <c r="AJ153" s="618"/>
      <c r="AK153" s="619"/>
      <c r="AL153" s="618"/>
      <c r="AM153" s="619"/>
      <c r="AN153" s="618"/>
      <c r="AO153" s="642"/>
      <c r="AP153" s="619"/>
      <c r="AQ153" s="618"/>
      <c r="AR153" s="619"/>
    </row>
    <row r="154" spans="3:44" ht="10.5" customHeight="1" x14ac:dyDescent="0.4">
      <c r="C154" s="568"/>
      <c r="D154" s="577"/>
      <c r="E154" s="578"/>
      <c r="F154" s="578"/>
      <c r="G154" s="578"/>
      <c r="H154" s="578"/>
      <c r="I154" s="579"/>
      <c r="J154" s="539"/>
      <c r="K154" s="555"/>
      <c r="L154" s="109"/>
      <c r="M154" s="548"/>
      <c r="N154" s="109"/>
      <c r="O154" s="552"/>
      <c r="P154" s="539"/>
      <c r="Q154" s="555"/>
      <c r="R154" s="109"/>
      <c r="S154" s="548"/>
      <c r="T154" s="109"/>
      <c r="U154" s="552"/>
      <c r="V154" s="539"/>
      <c r="W154" s="555"/>
      <c r="X154" s="109"/>
      <c r="Y154" s="548"/>
      <c r="Z154" s="109"/>
      <c r="AA154" s="552"/>
      <c r="AB154" s="559"/>
      <c r="AC154" s="560"/>
      <c r="AD154" s="560"/>
      <c r="AE154" s="560"/>
      <c r="AF154" s="560"/>
      <c r="AG154" s="561"/>
      <c r="AH154" s="622"/>
      <c r="AI154" s="623"/>
      <c r="AJ154" s="622"/>
      <c r="AK154" s="623"/>
      <c r="AL154" s="622"/>
      <c r="AM154" s="623"/>
      <c r="AN154" s="622"/>
      <c r="AO154" s="644"/>
      <c r="AP154" s="623"/>
      <c r="AQ154" s="622"/>
      <c r="AR154" s="623"/>
    </row>
    <row r="155" spans="3:44" ht="13.5" customHeight="1" x14ac:dyDescent="0.4"/>
    <row r="156" spans="3:44" ht="13.5" customHeight="1" x14ac:dyDescent="0.4">
      <c r="U156" s="661">
        <v>2</v>
      </c>
      <c r="V156" s="661"/>
    </row>
  </sheetData>
  <mergeCells count="709">
    <mergeCell ref="AJ98:AK99"/>
    <mergeCell ref="AL98:AM99"/>
    <mergeCell ref="AN98:AP99"/>
    <mergeCell ref="AQ98:AR99"/>
    <mergeCell ref="AE96:AE97"/>
    <mergeCell ref="AG96:AG97"/>
    <mergeCell ref="Q92:Q93"/>
    <mergeCell ref="K94:K95"/>
    <mergeCell ref="W94:W95"/>
    <mergeCell ref="Y98:Y99"/>
    <mergeCell ref="AB96:AB97"/>
    <mergeCell ref="AC96:AC97"/>
    <mergeCell ref="U98:U99"/>
    <mergeCell ref="V98:V99"/>
    <mergeCell ref="S96:S97"/>
    <mergeCell ref="U96:U97"/>
    <mergeCell ref="V96:AA97"/>
    <mergeCell ref="AA98:AA99"/>
    <mergeCell ref="AB98:AG99"/>
    <mergeCell ref="W98:W99"/>
    <mergeCell ref="AH96:AI97"/>
    <mergeCell ref="AJ96:AK97"/>
    <mergeCell ref="AL96:AM97"/>
    <mergeCell ref="AN96:AP97"/>
    <mergeCell ref="C102:AQ103"/>
    <mergeCell ref="E106:I107"/>
    <mergeCell ref="L106:R107"/>
    <mergeCell ref="T106:Z107"/>
    <mergeCell ref="AB106:AH107"/>
    <mergeCell ref="AJ106:AP107"/>
    <mergeCell ref="AL109:AM110"/>
    <mergeCell ref="AN109:AP110"/>
    <mergeCell ref="AQ109:AR110"/>
    <mergeCell ref="AB104:AH105"/>
    <mergeCell ref="AJ109:AK110"/>
    <mergeCell ref="C109:C110"/>
    <mergeCell ref="D109:I110"/>
    <mergeCell ref="L104:R105"/>
    <mergeCell ref="W131:W132"/>
    <mergeCell ref="AB122:AH123"/>
    <mergeCell ref="K113:K114"/>
    <mergeCell ref="W113:W114"/>
    <mergeCell ref="K117:K118"/>
    <mergeCell ref="Q117:Q118"/>
    <mergeCell ref="AH129:AI130"/>
    <mergeCell ref="V109:AA110"/>
    <mergeCell ref="AB109:AG110"/>
    <mergeCell ref="AC129:AC130"/>
    <mergeCell ref="AB129:AB130"/>
    <mergeCell ref="AE129:AE130"/>
    <mergeCell ref="AG129:AG130"/>
    <mergeCell ref="Q111:Q112"/>
    <mergeCell ref="W111:W112"/>
    <mergeCell ref="AC111:AC112"/>
    <mergeCell ref="J109:O110"/>
    <mergeCell ref="P109:U110"/>
    <mergeCell ref="AH109:AI110"/>
    <mergeCell ref="U156:V156"/>
    <mergeCell ref="U77:V77"/>
    <mergeCell ref="AH153:AI154"/>
    <mergeCell ref="Y153:Y154"/>
    <mergeCell ref="AA153:AA154"/>
    <mergeCell ref="AB153:AG154"/>
    <mergeCell ref="AH135:AI136"/>
    <mergeCell ref="AH117:AI118"/>
    <mergeCell ref="AH98:AI99"/>
    <mergeCell ref="C79:AQ80"/>
    <mergeCell ref="C81:AQ82"/>
    <mergeCell ref="C83:AQ84"/>
    <mergeCell ref="L87:R88"/>
    <mergeCell ref="T87:Z88"/>
    <mergeCell ref="AB87:AH88"/>
    <mergeCell ref="S153:S154"/>
    <mergeCell ref="U153:U154"/>
    <mergeCell ref="V153:V154"/>
    <mergeCell ref="W153:W154"/>
    <mergeCell ref="AJ151:AK152"/>
    <mergeCell ref="AJ153:AK154"/>
    <mergeCell ref="AL153:AM154"/>
    <mergeCell ref="AB140:AH141"/>
    <mergeCell ref="K131:K132"/>
    <mergeCell ref="AG149:AG150"/>
    <mergeCell ref="AH149:AI150"/>
    <mergeCell ref="C153:C154"/>
    <mergeCell ref="D153:I154"/>
    <mergeCell ref="J153:J154"/>
    <mergeCell ref="M153:M154"/>
    <mergeCell ref="O153:O154"/>
    <mergeCell ref="P153:P154"/>
    <mergeCell ref="AE151:AE152"/>
    <mergeCell ref="AG151:AG152"/>
    <mergeCell ref="AH151:AI152"/>
    <mergeCell ref="C151:C152"/>
    <mergeCell ref="D151:I152"/>
    <mergeCell ref="J151:J152"/>
    <mergeCell ref="K151:K152"/>
    <mergeCell ref="M151:M152"/>
    <mergeCell ref="K153:K154"/>
    <mergeCell ref="Q153:Q154"/>
    <mergeCell ref="AN153:AP154"/>
    <mergeCell ref="AQ153:AR154"/>
    <mergeCell ref="AL151:AM152"/>
    <mergeCell ref="AN151:AP152"/>
    <mergeCell ref="AQ151:AR152"/>
    <mergeCell ref="Q151:Q152"/>
    <mergeCell ref="S151:S152"/>
    <mergeCell ref="U151:U152"/>
    <mergeCell ref="V151:AA152"/>
    <mergeCell ref="AB151:AB152"/>
    <mergeCell ref="AC151:AC152"/>
    <mergeCell ref="C145:C146"/>
    <mergeCell ref="D145:I146"/>
    <mergeCell ref="J145:O146"/>
    <mergeCell ref="P145:U146"/>
    <mergeCell ref="AJ149:AK150"/>
    <mergeCell ref="AQ149:AR150"/>
    <mergeCell ref="K149:K150"/>
    <mergeCell ref="W149:W150"/>
    <mergeCell ref="O151:O152"/>
    <mergeCell ref="P151:P152"/>
    <mergeCell ref="AB149:AB150"/>
    <mergeCell ref="AC149:AC150"/>
    <mergeCell ref="AE149:AE150"/>
    <mergeCell ref="C149:C150"/>
    <mergeCell ref="D149:I150"/>
    <mergeCell ref="P149:U150"/>
    <mergeCell ref="V149:V150"/>
    <mergeCell ref="Y149:Y150"/>
    <mergeCell ref="AA149:AA150"/>
    <mergeCell ref="J149:J150"/>
    <mergeCell ref="M149:M150"/>
    <mergeCell ref="O149:O150"/>
    <mergeCell ref="AL149:AM150"/>
    <mergeCell ref="AN149:AP150"/>
    <mergeCell ref="AE147:AE148"/>
    <mergeCell ref="V145:AA146"/>
    <mergeCell ref="AB145:AG146"/>
    <mergeCell ref="AG147:AG148"/>
    <mergeCell ref="AH147:AI148"/>
    <mergeCell ref="AJ147:AK148"/>
    <mergeCell ref="AL147:AM148"/>
    <mergeCell ref="AN147:AP148"/>
    <mergeCell ref="AQ147:AR148"/>
    <mergeCell ref="AH145:AI146"/>
    <mergeCell ref="AJ145:AK146"/>
    <mergeCell ref="AL145:AM146"/>
    <mergeCell ref="AN145:AP146"/>
    <mergeCell ref="AC147:AC148"/>
    <mergeCell ref="AQ145:AR146"/>
    <mergeCell ref="D147:I148"/>
    <mergeCell ref="J147:O148"/>
    <mergeCell ref="P147:P148"/>
    <mergeCell ref="S147:S148"/>
    <mergeCell ref="U147:U148"/>
    <mergeCell ref="V147:V148"/>
    <mergeCell ref="Y147:Y148"/>
    <mergeCell ref="AA147:AA148"/>
    <mergeCell ref="AB147:AB148"/>
    <mergeCell ref="Q147:Q148"/>
    <mergeCell ref="W147:W148"/>
    <mergeCell ref="AJ133:AK134"/>
    <mergeCell ref="AL133:AM134"/>
    <mergeCell ref="AN133:AP134"/>
    <mergeCell ref="C138:AQ139"/>
    <mergeCell ref="AJ135:AK136"/>
    <mergeCell ref="AL135:AM136"/>
    <mergeCell ref="AN135:AP136"/>
    <mergeCell ref="AQ135:AR136"/>
    <mergeCell ref="E142:I143"/>
    <mergeCell ref="L142:R143"/>
    <mergeCell ref="T142:Z143"/>
    <mergeCell ref="AB142:AH143"/>
    <mergeCell ref="AJ142:AP143"/>
    <mergeCell ref="C140:Z141"/>
    <mergeCell ref="M135:M136"/>
    <mergeCell ref="O135:O136"/>
    <mergeCell ref="P135:P136"/>
    <mergeCell ref="AE133:AE134"/>
    <mergeCell ref="AG133:AG134"/>
    <mergeCell ref="K135:K136"/>
    <mergeCell ref="Q135:Q136"/>
    <mergeCell ref="Y135:Y136"/>
    <mergeCell ref="AH133:AI134"/>
    <mergeCell ref="C147:C148"/>
    <mergeCell ref="AQ133:AR134"/>
    <mergeCell ref="W135:W136"/>
    <mergeCell ref="Q133:Q134"/>
    <mergeCell ref="S133:S134"/>
    <mergeCell ref="U133:U134"/>
    <mergeCell ref="V133:AA134"/>
    <mergeCell ref="AB133:AB134"/>
    <mergeCell ref="AC133:AC134"/>
    <mergeCell ref="S135:S136"/>
    <mergeCell ref="U135:U136"/>
    <mergeCell ref="V135:V136"/>
    <mergeCell ref="AA135:AA136"/>
    <mergeCell ref="AB135:AG136"/>
    <mergeCell ref="C133:C134"/>
    <mergeCell ref="D133:I134"/>
    <mergeCell ref="J133:J134"/>
    <mergeCell ref="K133:K134"/>
    <mergeCell ref="M133:M134"/>
    <mergeCell ref="O133:O134"/>
    <mergeCell ref="P133:P134"/>
    <mergeCell ref="C135:C136"/>
    <mergeCell ref="D135:I136"/>
    <mergeCell ref="J135:J136"/>
    <mergeCell ref="AJ129:AK130"/>
    <mergeCell ref="AL129:AM130"/>
    <mergeCell ref="AN129:AP130"/>
    <mergeCell ref="AQ129:AR130"/>
    <mergeCell ref="C131:C132"/>
    <mergeCell ref="D131:I132"/>
    <mergeCell ref="P131:U132"/>
    <mergeCell ref="V131:V132"/>
    <mergeCell ref="Y131:Y132"/>
    <mergeCell ref="AA131:AA132"/>
    <mergeCell ref="AB131:AB132"/>
    <mergeCell ref="AC131:AC132"/>
    <mergeCell ref="AE131:AE132"/>
    <mergeCell ref="AG131:AG132"/>
    <mergeCell ref="AH131:AI132"/>
    <mergeCell ref="AJ131:AK132"/>
    <mergeCell ref="AL131:AM132"/>
    <mergeCell ref="AN131:AP132"/>
    <mergeCell ref="AQ131:AR132"/>
    <mergeCell ref="J131:J132"/>
    <mergeCell ref="M131:M132"/>
    <mergeCell ref="O131:O132"/>
    <mergeCell ref="Q129:Q130"/>
    <mergeCell ref="W129:W130"/>
    <mergeCell ref="C129:C130"/>
    <mergeCell ref="D129:I130"/>
    <mergeCell ref="J129:O130"/>
    <mergeCell ref="P129:P130"/>
    <mergeCell ref="S129:S130"/>
    <mergeCell ref="U129:U130"/>
    <mergeCell ref="V129:V130"/>
    <mergeCell ref="Y129:Y130"/>
    <mergeCell ref="AA129:AA130"/>
    <mergeCell ref="AQ117:AR118"/>
    <mergeCell ref="C120:AQ121"/>
    <mergeCell ref="E124:I125"/>
    <mergeCell ref="L124:R125"/>
    <mergeCell ref="T124:Z125"/>
    <mergeCell ref="AB124:AH125"/>
    <mergeCell ref="AJ124:AP125"/>
    <mergeCell ref="T122:Z123"/>
    <mergeCell ref="AN127:AP128"/>
    <mergeCell ref="AQ127:AR128"/>
    <mergeCell ref="AJ127:AK128"/>
    <mergeCell ref="AL127:AM128"/>
    <mergeCell ref="C127:C128"/>
    <mergeCell ref="D127:I128"/>
    <mergeCell ref="J127:O128"/>
    <mergeCell ref="P127:U128"/>
    <mergeCell ref="V127:AA128"/>
    <mergeCell ref="AB127:AG128"/>
    <mergeCell ref="AH127:AI128"/>
    <mergeCell ref="AL115:AM116"/>
    <mergeCell ref="AN115:AP116"/>
    <mergeCell ref="AQ115:AR116"/>
    <mergeCell ref="C117:C118"/>
    <mergeCell ref="D117:I118"/>
    <mergeCell ref="J117:J118"/>
    <mergeCell ref="M117:M118"/>
    <mergeCell ref="O117:O118"/>
    <mergeCell ref="P117:P118"/>
    <mergeCell ref="S117:S118"/>
    <mergeCell ref="U117:U118"/>
    <mergeCell ref="V117:V118"/>
    <mergeCell ref="W117:W118"/>
    <mergeCell ref="Y117:Y118"/>
    <mergeCell ref="AA117:AA118"/>
    <mergeCell ref="AB117:AG118"/>
    <mergeCell ref="AJ117:AK118"/>
    <mergeCell ref="Q115:Q116"/>
    <mergeCell ref="S115:S116"/>
    <mergeCell ref="U115:U116"/>
    <mergeCell ref="V115:AA116"/>
    <mergeCell ref="AB115:AB116"/>
    <mergeCell ref="AL117:AM118"/>
    <mergeCell ref="AN117:AP118"/>
    <mergeCell ref="C115:C116"/>
    <mergeCell ref="D115:I116"/>
    <mergeCell ref="J115:J116"/>
    <mergeCell ref="K115:K116"/>
    <mergeCell ref="M115:M116"/>
    <mergeCell ref="O115:O116"/>
    <mergeCell ref="P115:P116"/>
    <mergeCell ref="AH111:AI112"/>
    <mergeCell ref="AJ111:AK112"/>
    <mergeCell ref="Y111:Y112"/>
    <mergeCell ref="AA111:AA112"/>
    <mergeCell ref="AB111:AB112"/>
    <mergeCell ref="AE111:AE112"/>
    <mergeCell ref="AG111:AG112"/>
    <mergeCell ref="C111:C112"/>
    <mergeCell ref="D111:I112"/>
    <mergeCell ref="J111:O112"/>
    <mergeCell ref="P111:P112"/>
    <mergeCell ref="AH115:AI116"/>
    <mergeCell ref="AJ115:AK116"/>
    <mergeCell ref="AE115:AE116"/>
    <mergeCell ref="AG115:AG116"/>
    <mergeCell ref="AC115:AC116"/>
    <mergeCell ref="AL111:AM112"/>
    <mergeCell ref="AN111:AP112"/>
    <mergeCell ref="AQ111:AR112"/>
    <mergeCell ref="C113:C114"/>
    <mergeCell ref="D113:I114"/>
    <mergeCell ref="P113:U114"/>
    <mergeCell ref="V113:V114"/>
    <mergeCell ref="Y113:Y114"/>
    <mergeCell ref="AA113:AA114"/>
    <mergeCell ref="AB113:AB114"/>
    <mergeCell ref="AC113:AC114"/>
    <mergeCell ref="AE113:AE114"/>
    <mergeCell ref="AG113:AG114"/>
    <mergeCell ref="AH113:AI114"/>
    <mergeCell ref="AJ113:AK114"/>
    <mergeCell ref="J113:J114"/>
    <mergeCell ref="M113:M114"/>
    <mergeCell ref="O113:O114"/>
    <mergeCell ref="AL113:AM114"/>
    <mergeCell ref="AN113:AP114"/>
    <mergeCell ref="AQ113:AR114"/>
    <mergeCell ref="S111:S112"/>
    <mergeCell ref="U111:U112"/>
    <mergeCell ref="V111:V112"/>
    <mergeCell ref="AQ96:AR97"/>
    <mergeCell ref="C96:C97"/>
    <mergeCell ref="D96:I97"/>
    <mergeCell ref="J96:J97"/>
    <mergeCell ref="K96:K97"/>
    <mergeCell ref="M96:M97"/>
    <mergeCell ref="O96:O97"/>
    <mergeCell ref="P96:P97"/>
    <mergeCell ref="Q96:Q97"/>
    <mergeCell ref="D98:I99"/>
    <mergeCell ref="J98:J99"/>
    <mergeCell ref="O98:O99"/>
    <mergeCell ref="P98:P99"/>
    <mergeCell ref="C98:C99"/>
    <mergeCell ref="L98:L99"/>
    <mergeCell ref="N98:N99"/>
    <mergeCell ref="J94:J95"/>
    <mergeCell ref="M94:M95"/>
    <mergeCell ref="O94:O95"/>
    <mergeCell ref="C94:C95"/>
    <mergeCell ref="D94:I95"/>
    <mergeCell ref="P94:U95"/>
    <mergeCell ref="R98:R99"/>
    <mergeCell ref="T98:T99"/>
    <mergeCell ref="V94:V95"/>
    <mergeCell ref="Y94:Y95"/>
    <mergeCell ref="AA94:AA95"/>
    <mergeCell ref="AJ92:AK93"/>
    <mergeCell ref="AL92:AM93"/>
    <mergeCell ref="AN92:AP93"/>
    <mergeCell ref="AQ92:AR93"/>
    <mergeCell ref="W92:W93"/>
    <mergeCell ref="AC92:AC93"/>
    <mergeCell ref="AJ94:AK95"/>
    <mergeCell ref="AL94:AM95"/>
    <mergeCell ref="AN94:AP95"/>
    <mergeCell ref="AQ94:AR95"/>
    <mergeCell ref="AB94:AB95"/>
    <mergeCell ref="AC94:AC95"/>
    <mergeCell ref="AE94:AE95"/>
    <mergeCell ref="AG94:AG95"/>
    <mergeCell ref="AH94:AI95"/>
    <mergeCell ref="AN90:AP91"/>
    <mergeCell ref="AQ90:AR91"/>
    <mergeCell ref="C92:C93"/>
    <mergeCell ref="D92:I93"/>
    <mergeCell ref="J92:O93"/>
    <mergeCell ref="P92:P93"/>
    <mergeCell ref="S92:S93"/>
    <mergeCell ref="U92:U93"/>
    <mergeCell ref="V92:V93"/>
    <mergeCell ref="Y92:Y93"/>
    <mergeCell ref="AA92:AA93"/>
    <mergeCell ref="AB92:AB93"/>
    <mergeCell ref="AE92:AE93"/>
    <mergeCell ref="AG92:AG93"/>
    <mergeCell ref="AH92:AI93"/>
    <mergeCell ref="C90:C91"/>
    <mergeCell ref="D90:I91"/>
    <mergeCell ref="J90:O91"/>
    <mergeCell ref="P90:U91"/>
    <mergeCell ref="V90:AA91"/>
    <mergeCell ref="AB90:AG91"/>
    <mergeCell ref="AH90:AI91"/>
    <mergeCell ref="AJ90:AK91"/>
    <mergeCell ref="AL90:AM91"/>
    <mergeCell ref="AQ28:AR30"/>
    <mergeCell ref="AQ31:AR33"/>
    <mergeCell ref="K28:K30"/>
    <mergeCell ref="K31:K33"/>
    <mergeCell ref="K66:K68"/>
    <mergeCell ref="AJ87:AP88"/>
    <mergeCell ref="AG69:AG71"/>
    <mergeCell ref="J72:J74"/>
    <mergeCell ref="O72:O74"/>
    <mergeCell ref="P72:P74"/>
    <mergeCell ref="U72:U74"/>
    <mergeCell ref="S69:S71"/>
    <mergeCell ref="U69:U71"/>
    <mergeCell ref="AB69:AB71"/>
    <mergeCell ref="AC69:AC71"/>
    <mergeCell ref="O69:O71"/>
    <mergeCell ref="P69:P71"/>
    <mergeCell ref="AL72:AM74"/>
    <mergeCell ref="AB85:AH86"/>
    <mergeCell ref="AN72:AP74"/>
    <mergeCell ref="AH69:AI71"/>
    <mergeCell ref="AJ69:AK71"/>
    <mergeCell ref="AE69:AE71"/>
    <mergeCell ref="J66:J68"/>
    <mergeCell ref="W72:W74"/>
    <mergeCell ref="Y72:Y74"/>
    <mergeCell ref="AA72:AA74"/>
    <mergeCell ref="AB34:AG36"/>
    <mergeCell ref="P50:U52"/>
    <mergeCell ref="U34:U36"/>
    <mergeCell ref="P31:P33"/>
    <mergeCell ref="AB45:AG55"/>
    <mergeCell ref="W47:W49"/>
    <mergeCell ref="V53:AA55"/>
    <mergeCell ref="P53:P55"/>
    <mergeCell ref="Q53:Q55"/>
    <mergeCell ref="AJ66:AK68"/>
    <mergeCell ref="U63:U65"/>
    <mergeCell ref="AJ63:AK65"/>
    <mergeCell ref="AJ61:AK62"/>
    <mergeCell ref="V61:AA62"/>
    <mergeCell ref="AH61:AI62"/>
    <mergeCell ref="AC63:AC65"/>
    <mergeCell ref="AL53:AM55"/>
    <mergeCell ref="AJ53:AK55"/>
    <mergeCell ref="W66:W68"/>
    <mergeCell ref="V66:V68"/>
    <mergeCell ref="Y63:Y65"/>
    <mergeCell ref="AA63:AA65"/>
    <mergeCell ref="AB63:AB65"/>
    <mergeCell ref="Y66:Y68"/>
    <mergeCell ref="AA66:AA68"/>
    <mergeCell ref="AC66:AC68"/>
    <mergeCell ref="AE66:AE68"/>
    <mergeCell ref="V50:V52"/>
    <mergeCell ref="Y50:Y52"/>
    <mergeCell ref="AA50:AA52"/>
    <mergeCell ref="U53:U55"/>
    <mergeCell ref="C57:AQ58"/>
    <mergeCell ref="AH53:AI55"/>
    <mergeCell ref="U47:U49"/>
    <mergeCell ref="Y47:Y49"/>
    <mergeCell ref="AA47:AA49"/>
    <mergeCell ref="V47:V49"/>
    <mergeCell ref="Q47:Q49"/>
    <mergeCell ref="AH47:AI49"/>
    <mergeCell ref="AJ47:AK49"/>
    <mergeCell ref="AQ72:AR74"/>
    <mergeCell ref="AB72:AG74"/>
    <mergeCell ref="AH72:AI74"/>
    <mergeCell ref="AJ72:AK74"/>
    <mergeCell ref="AH66:AI68"/>
    <mergeCell ref="AL66:AM68"/>
    <mergeCell ref="AN66:AP68"/>
    <mergeCell ref="AG66:AG68"/>
    <mergeCell ref="AN53:AP55"/>
    <mergeCell ref="AQ53:AR55"/>
    <mergeCell ref="AQ63:AR65"/>
    <mergeCell ref="AB61:AG62"/>
    <mergeCell ref="AH63:AI65"/>
    <mergeCell ref="AL63:AM65"/>
    <mergeCell ref="AN63:AP65"/>
    <mergeCell ref="AQ61:AR62"/>
    <mergeCell ref="AL61:AM62"/>
    <mergeCell ref="AN61:AP62"/>
    <mergeCell ref="AQ69:AR71"/>
    <mergeCell ref="AB66:AB68"/>
    <mergeCell ref="AE63:AE65"/>
    <mergeCell ref="AG63:AG65"/>
    <mergeCell ref="AN69:AP71"/>
    <mergeCell ref="AQ66:AR68"/>
    <mergeCell ref="AJ45:AK46"/>
    <mergeCell ref="AL69:AM71"/>
    <mergeCell ref="V45:AA46"/>
    <mergeCell ref="AQ50:AR52"/>
    <mergeCell ref="AQ45:AR46"/>
    <mergeCell ref="AL34:AM36"/>
    <mergeCell ref="AN34:AP36"/>
    <mergeCell ref="C41:AS42"/>
    <mergeCell ref="AQ34:AR36"/>
    <mergeCell ref="AL45:AM46"/>
    <mergeCell ref="AN45:AP46"/>
    <mergeCell ref="C45:C46"/>
    <mergeCell ref="D45:I46"/>
    <mergeCell ref="J45:O46"/>
    <mergeCell ref="C34:C36"/>
    <mergeCell ref="E43:I44"/>
    <mergeCell ref="AJ50:AK52"/>
    <mergeCell ref="AL50:AM52"/>
    <mergeCell ref="AN50:AP52"/>
    <mergeCell ref="AQ47:AR49"/>
    <mergeCell ref="J69:J71"/>
    <mergeCell ref="AL47:AM49"/>
    <mergeCell ref="AN47:AP49"/>
    <mergeCell ref="AH45:AI46"/>
    <mergeCell ref="AH50:AI52"/>
    <mergeCell ref="Y34:Y36"/>
    <mergeCell ref="AA34:AA36"/>
    <mergeCell ref="AA10:AA12"/>
    <mergeCell ref="C10:C12"/>
    <mergeCell ref="C13:C15"/>
    <mergeCell ref="C25:C27"/>
    <mergeCell ref="D25:I27"/>
    <mergeCell ref="J25:O27"/>
    <mergeCell ref="AH25:AI27"/>
    <mergeCell ref="AH34:AI36"/>
    <mergeCell ref="M28:M30"/>
    <mergeCell ref="O28:O30"/>
    <mergeCell ref="P34:P36"/>
    <mergeCell ref="C50:C52"/>
    <mergeCell ref="D50:I52"/>
    <mergeCell ref="C28:C30"/>
    <mergeCell ref="D28:I30"/>
    <mergeCell ref="P28:U30"/>
    <mergeCell ref="J28:J30"/>
    <mergeCell ref="AE31:AE33"/>
    <mergeCell ref="P25:P27"/>
    <mergeCell ref="Q25:Q27"/>
    <mergeCell ref="S25:S27"/>
    <mergeCell ref="C23:C24"/>
    <mergeCell ref="D23:I24"/>
    <mergeCell ref="P10:P12"/>
    <mergeCell ref="V23:AA24"/>
    <mergeCell ref="AB23:AG24"/>
    <mergeCell ref="J23:O24"/>
    <mergeCell ref="P23:U24"/>
    <mergeCell ref="AH13:AI15"/>
    <mergeCell ref="Y13:Y15"/>
    <mergeCell ref="AA13:AA15"/>
    <mergeCell ref="C16:C18"/>
    <mergeCell ref="J10:O12"/>
    <mergeCell ref="V10:V12"/>
    <mergeCell ref="M13:M15"/>
    <mergeCell ref="O13:O15"/>
    <mergeCell ref="V13:V15"/>
    <mergeCell ref="W13:W15"/>
    <mergeCell ref="J13:J15"/>
    <mergeCell ref="K13:K15"/>
    <mergeCell ref="J16:J18"/>
    <mergeCell ref="K16:K18"/>
    <mergeCell ref="J21:AR22"/>
    <mergeCell ref="D13:I15"/>
    <mergeCell ref="P13:U15"/>
    <mergeCell ref="AQ25:AR27"/>
    <mergeCell ref="Y25:Y27"/>
    <mergeCell ref="AE25:AE27"/>
    <mergeCell ref="E21:I22"/>
    <mergeCell ref="AL25:AM27"/>
    <mergeCell ref="O16:O18"/>
    <mergeCell ref="P16:P18"/>
    <mergeCell ref="AJ13:AK15"/>
    <mergeCell ref="AL13:AM15"/>
    <mergeCell ref="AC25:AC27"/>
    <mergeCell ref="AA25:AA27"/>
    <mergeCell ref="U25:U27"/>
    <mergeCell ref="V25:V27"/>
    <mergeCell ref="W25:W27"/>
    <mergeCell ref="AB25:AB27"/>
    <mergeCell ref="Q16:Q18"/>
    <mergeCell ref="S16:S18"/>
    <mergeCell ref="AN25:AP27"/>
    <mergeCell ref="AG25:AG27"/>
    <mergeCell ref="AL16:AM18"/>
    <mergeCell ref="D10:I12"/>
    <mergeCell ref="U16:U18"/>
    <mergeCell ref="J6:AR7"/>
    <mergeCell ref="AN8:AP9"/>
    <mergeCell ref="AQ8:AR9"/>
    <mergeCell ref="AN13:AP15"/>
    <mergeCell ref="AQ13:AR15"/>
    <mergeCell ref="AH23:AI24"/>
    <mergeCell ref="AJ23:AK24"/>
    <mergeCell ref="AL23:AM24"/>
    <mergeCell ref="AN23:AP24"/>
    <mergeCell ref="AQ23:AR24"/>
    <mergeCell ref="Q10:Q12"/>
    <mergeCell ref="S10:S12"/>
    <mergeCell ref="U10:U12"/>
    <mergeCell ref="AN16:AP18"/>
    <mergeCell ref="AQ16:AR18"/>
    <mergeCell ref="AJ25:AK27"/>
    <mergeCell ref="J50:J52"/>
    <mergeCell ref="M34:M36"/>
    <mergeCell ref="Q34:Q36"/>
    <mergeCell ref="S34:S36"/>
    <mergeCell ref="V34:V36"/>
    <mergeCell ref="M50:M52"/>
    <mergeCell ref="O50:O52"/>
    <mergeCell ref="W50:W52"/>
    <mergeCell ref="K50:K52"/>
    <mergeCell ref="M31:M33"/>
    <mergeCell ref="U31:U33"/>
    <mergeCell ref="Q31:Q33"/>
    <mergeCell ref="S31:S33"/>
    <mergeCell ref="J31:J33"/>
    <mergeCell ref="J34:J36"/>
    <mergeCell ref="AH31:AI33"/>
    <mergeCell ref="C2:AQ3"/>
    <mergeCell ref="C4:AQ5"/>
    <mergeCell ref="C8:C9"/>
    <mergeCell ref="D8:I9"/>
    <mergeCell ref="J8:O9"/>
    <mergeCell ref="P8:U9"/>
    <mergeCell ref="V8:AA9"/>
    <mergeCell ref="AH8:AI9"/>
    <mergeCell ref="AJ8:AK9"/>
    <mergeCell ref="AL8:AM9"/>
    <mergeCell ref="AB8:AG18"/>
    <mergeCell ref="AH10:AI12"/>
    <mergeCell ref="AJ10:AK12"/>
    <mergeCell ref="AL10:AM12"/>
    <mergeCell ref="AN10:AP12"/>
    <mergeCell ref="AQ10:AR12"/>
    <mergeCell ref="W10:W12"/>
    <mergeCell ref="Y10:Y12"/>
    <mergeCell ref="M16:M18"/>
    <mergeCell ref="E6:I7"/>
    <mergeCell ref="D16:I18"/>
    <mergeCell ref="V16:AA18"/>
    <mergeCell ref="AH16:AI18"/>
    <mergeCell ref="AJ16:AK18"/>
    <mergeCell ref="S53:S55"/>
    <mergeCell ref="P45:U46"/>
    <mergeCell ref="C87:I88"/>
    <mergeCell ref="C47:C49"/>
    <mergeCell ref="D47:I49"/>
    <mergeCell ref="J47:O49"/>
    <mergeCell ref="C53:C55"/>
    <mergeCell ref="D53:I55"/>
    <mergeCell ref="K53:K55"/>
    <mergeCell ref="C66:C68"/>
    <mergeCell ref="C72:C74"/>
    <mergeCell ref="K69:K71"/>
    <mergeCell ref="M69:M71"/>
    <mergeCell ref="M66:M68"/>
    <mergeCell ref="O66:O68"/>
    <mergeCell ref="D72:I74"/>
    <mergeCell ref="D31:I33"/>
    <mergeCell ref="D34:I36"/>
    <mergeCell ref="K34:K36"/>
    <mergeCell ref="O34:O36"/>
    <mergeCell ref="C63:C65"/>
    <mergeCell ref="C61:C62"/>
    <mergeCell ref="P47:P49"/>
    <mergeCell ref="O53:O55"/>
    <mergeCell ref="AA28:AA30"/>
    <mergeCell ref="V72:V74"/>
    <mergeCell ref="C69:C71"/>
    <mergeCell ref="D69:I71"/>
    <mergeCell ref="V69:AA71"/>
    <mergeCell ref="M53:M55"/>
    <mergeCell ref="D61:I62"/>
    <mergeCell ref="J61:O62"/>
    <mergeCell ref="P61:U62"/>
    <mergeCell ref="P63:P65"/>
    <mergeCell ref="Q63:Q65"/>
    <mergeCell ref="W63:W65"/>
    <mergeCell ref="S63:S65"/>
    <mergeCell ref="D66:I68"/>
    <mergeCell ref="Q69:Q71"/>
    <mergeCell ref="P66:U68"/>
    <mergeCell ref="D63:I65"/>
    <mergeCell ref="J63:O65"/>
    <mergeCell ref="V63:V65"/>
    <mergeCell ref="E59:I60"/>
    <mergeCell ref="S47:S49"/>
    <mergeCell ref="W34:W36"/>
    <mergeCell ref="J53:J55"/>
    <mergeCell ref="C31:C33"/>
    <mergeCell ref="AJ34:AK36"/>
    <mergeCell ref="AB31:AB33"/>
    <mergeCell ref="O31:O33"/>
    <mergeCell ref="K72:K74"/>
    <mergeCell ref="M72:M74"/>
    <mergeCell ref="Q72:Q74"/>
    <mergeCell ref="S72:S74"/>
    <mergeCell ref="AN31:AP33"/>
    <mergeCell ref="V28:V30"/>
    <mergeCell ref="Y28:Y30"/>
    <mergeCell ref="AH28:AI30"/>
    <mergeCell ref="AJ28:AK30"/>
    <mergeCell ref="AG28:AG30"/>
    <mergeCell ref="W28:W30"/>
    <mergeCell ref="V31:AA33"/>
    <mergeCell ref="AG31:AG33"/>
    <mergeCell ref="AC31:AC33"/>
    <mergeCell ref="AL28:AM30"/>
    <mergeCell ref="AN28:AP30"/>
    <mergeCell ref="AB28:AB30"/>
    <mergeCell ref="AC28:AC30"/>
    <mergeCell ref="AE28:AE30"/>
    <mergeCell ref="AJ31:AK33"/>
    <mergeCell ref="AL31:AM33"/>
  </mergeCells>
  <phoneticPr fontId="9"/>
  <printOptions horizontalCentered="1"/>
  <pageMargins left="0.11811023622047245" right="0.11811023622047245" top="0.15748031496062992" bottom="0.15748031496062992" header="0.31496062992125984" footer="0.31496062992125984"/>
  <pageSetup paperSize="9" scale="99" orientation="portrait" horizontalDpi="4294967293" verticalDpi="0" r:id="rId1"/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4"/>
  <sheetViews>
    <sheetView view="pageBreakPreview" topLeftCell="A7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5"/>
    <col min="44" max="44" width="0" style="15" hidden="1" customWidth="1"/>
    <col min="45" max="46" width="3.5" style="17" hidden="1" customWidth="1"/>
    <col min="47" max="47" width="0" style="15" hidden="1" customWidth="1"/>
    <col min="48" max="48" width="3.5" style="15"/>
    <col min="49" max="49" width="3.75" style="15" customWidth="1"/>
    <col min="50" max="16384" width="3.5" style="15"/>
  </cols>
  <sheetData>
    <row r="1" spans="1:49" ht="41.25" customHeight="1" x14ac:dyDescent="0.4">
      <c r="A1" s="696" t="s">
        <v>30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8"/>
      <c r="AS1" s="16">
        <v>3</v>
      </c>
    </row>
    <row r="2" spans="1:49" ht="18" customHeight="1" x14ac:dyDescent="0.4">
      <c r="C2" s="683" t="s">
        <v>12</v>
      </c>
      <c r="D2" s="683"/>
      <c r="E2" s="683"/>
      <c r="F2" s="683"/>
      <c r="G2" s="684" t="e">
        <f ca="1">INDIRECT("４月２０日組合せ!e"&amp;2*ROW()+1+19*($AS$1-1))</f>
        <v>#REF!</v>
      </c>
      <c r="H2" s="684"/>
      <c r="I2" s="684"/>
      <c r="J2" s="684"/>
      <c r="K2" s="684"/>
      <c r="L2" s="684"/>
      <c r="M2" s="684"/>
      <c r="N2" s="684"/>
      <c r="O2" s="684"/>
      <c r="P2" s="683" t="s">
        <v>13</v>
      </c>
      <c r="Q2" s="683"/>
      <c r="R2" s="683"/>
      <c r="S2" s="683"/>
      <c r="T2" s="685" t="e">
        <f ca="1">AA6</f>
        <v>#REF!</v>
      </c>
      <c r="U2" s="686"/>
      <c r="V2" s="686"/>
      <c r="W2" s="686"/>
      <c r="X2" s="686"/>
      <c r="Y2" s="686"/>
      <c r="Z2" s="686"/>
      <c r="AA2" s="686"/>
      <c r="AB2" s="686"/>
      <c r="AC2" s="683" t="s">
        <v>14</v>
      </c>
      <c r="AD2" s="683"/>
      <c r="AE2" s="683"/>
      <c r="AF2" s="683"/>
      <c r="AG2" s="687">
        <v>43575</v>
      </c>
      <c r="AH2" s="688"/>
      <c r="AI2" s="688"/>
      <c r="AJ2" s="688"/>
      <c r="AK2" s="688"/>
      <c r="AL2" s="688"/>
      <c r="AM2" s="669" t="str">
        <f>"（"&amp;TEXT(AG2,"aaa")&amp;"）"</f>
        <v>（土）</v>
      </c>
      <c r="AN2" s="669"/>
      <c r="AO2" s="670"/>
      <c r="AP2" s="18"/>
    </row>
    <row r="3" spans="1:49" ht="18" customHeight="1" x14ac:dyDescent="0.4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20"/>
      <c r="AC3" s="20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9" ht="18" customHeight="1" x14ac:dyDescent="0.4">
      <c r="H4" s="671" t="s">
        <v>35</v>
      </c>
      <c r="I4" s="721">
        <v>1</v>
      </c>
      <c r="J4" s="721"/>
      <c r="K4" s="711" t="e">
        <f ca="1">INDIRECT("４月２０日組合せ!h"&amp;2*ROW()+19*($AS$1-1))</f>
        <v>#REF!</v>
      </c>
      <c r="L4" s="712"/>
      <c r="M4" s="712"/>
      <c r="N4" s="712"/>
      <c r="O4" s="712"/>
      <c r="P4" s="712"/>
      <c r="Q4" s="712"/>
      <c r="R4" s="713"/>
      <c r="S4" s="712"/>
      <c r="T4" s="714"/>
      <c r="X4" s="722" t="s">
        <v>36</v>
      </c>
      <c r="Y4" s="725">
        <v>4</v>
      </c>
      <c r="Z4" s="726"/>
      <c r="AA4" s="711" t="e">
        <f ca="1">INDIRECT("４月２０日組合せ!h"&amp;2*ROW()+19*($AS$1-1)+6)</f>
        <v>#REF!</v>
      </c>
      <c r="AB4" s="712"/>
      <c r="AC4" s="712"/>
      <c r="AD4" s="712"/>
      <c r="AE4" s="712"/>
      <c r="AF4" s="712"/>
      <c r="AG4" s="712"/>
      <c r="AH4" s="713"/>
      <c r="AI4" s="712"/>
      <c r="AJ4" s="714"/>
    </row>
    <row r="5" spans="1:49" ht="18" customHeight="1" x14ac:dyDescent="0.4">
      <c r="H5" s="672"/>
      <c r="I5" s="727">
        <v>2</v>
      </c>
      <c r="J5" s="727"/>
      <c r="K5" s="715" t="e">
        <f t="shared" ref="K5:K6" ca="1" si="0">INDIRECT("４月２０日組合せ!h"&amp;2*ROW()+19*($AS$1-1))</f>
        <v>#REF!</v>
      </c>
      <c r="L5" s="716"/>
      <c r="M5" s="716"/>
      <c r="N5" s="716"/>
      <c r="O5" s="716"/>
      <c r="P5" s="716"/>
      <c r="Q5" s="716"/>
      <c r="R5" s="676"/>
      <c r="S5" s="677"/>
      <c r="T5" s="678"/>
      <c r="X5" s="723"/>
      <c r="Y5" s="728">
        <v>5</v>
      </c>
      <c r="Z5" s="729"/>
      <c r="AA5" s="715" t="e">
        <f t="shared" ref="AA5:AA7" ca="1" si="1">INDIRECT("４月２０日組合せ!h"&amp;2*ROW()+19*($AS$1-1)+6)</f>
        <v>#REF!</v>
      </c>
      <c r="AB5" s="716"/>
      <c r="AC5" s="716"/>
      <c r="AD5" s="716"/>
      <c r="AE5" s="716"/>
      <c r="AF5" s="716"/>
      <c r="AG5" s="716"/>
      <c r="AH5" s="733"/>
      <c r="AI5" s="716"/>
      <c r="AJ5" s="734"/>
    </row>
    <row r="6" spans="1:49" ht="18" customHeight="1" x14ac:dyDescent="0.4">
      <c r="H6" s="673"/>
      <c r="I6" s="717">
        <v>3</v>
      </c>
      <c r="J6" s="717"/>
      <c r="K6" s="679" t="e">
        <f t="shared" ca="1" si="0"/>
        <v>#REF!</v>
      </c>
      <c r="L6" s="680"/>
      <c r="M6" s="680"/>
      <c r="N6" s="680"/>
      <c r="O6" s="680"/>
      <c r="P6" s="680"/>
      <c r="Q6" s="680"/>
      <c r="R6" s="730"/>
      <c r="S6" s="731"/>
      <c r="T6" s="732"/>
      <c r="X6" s="723"/>
      <c r="Y6" s="718">
        <v>6</v>
      </c>
      <c r="Z6" s="719"/>
      <c r="AA6" s="674" t="e">
        <f t="shared" ca="1" si="1"/>
        <v>#REF!</v>
      </c>
      <c r="AB6" s="675"/>
      <c r="AC6" s="675"/>
      <c r="AD6" s="675"/>
      <c r="AE6" s="675"/>
      <c r="AF6" s="675"/>
      <c r="AG6" s="675"/>
      <c r="AH6" s="676" t="s">
        <v>33</v>
      </c>
      <c r="AI6" s="677"/>
      <c r="AJ6" s="678"/>
    </row>
    <row r="7" spans="1:49" ht="18" customHeight="1" x14ac:dyDescent="0.4">
      <c r="C7" s="21"/>
      <c r="D7" s="19"/>
      <c r="E7" s="19"/>
      <c r="F7" s="19"/>
      <c r="G7" s="19"/>
      <c r="H7" s="19"/>
      <c r="I7" s="22"/>
      <c r="J7" s="22"/>
      <c r="K7" s="22"/>
      <c r="L7" s="22"/>
      <c r="M7" s="22"/>
      <c r="N7" s="22"/>
      <c r="O7" s="22"/>
      <c r="X7" s="724"/>
      <c r="Y7" s="720">
        <v>7</v>
      </c>
      <c r="Z7" s="720"/>
      <c r="AA7" s="679" t="e">
        <f t="shared" ca="1" si="1"/>
        <v>#REF!</v>
      </c>
      <c r="AB7" s="680"/>
      <c r="AC7" s="680"/>
      <c r="AD7" s="680"/>
      <c r="AE7" s="680"/>
      <c r="AF7" s="680"/>
      <c r="AG7" s="680"/>
      <c r="AH7" s="681"/>
      <c r="AI7" s="680"/>
      <c r="AJ7" s="682"/>
    </row>
    <row r="8" spans="1:49" ht="18" customHeight="1" thickBot="1" x14ac:dyDescent="0.45"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W8" s="23"/>
    </row>
    <row r="9" spans="1:49" ht="15" thickBot="1" x14ac:dyDescent="0.45">
      <c r="B9" s="24"/>
      <c r="C9" s="689" t="s">
        <v>15</v>
      </c>
      <c r="D9" s="690"/>
      <c r="E9" s="691"/>
      <c r="F9" s="692" t="s">
        <v>16</v>
      </c>
      <c r="G9" s="693"/>
      <c r="H9" s="693"/>
      <c r="I9" s="694"/>
      <c r="J9" s="690" t="s">
        <v>17</v>
      </c>
      <c r="K9" s="693"/>
      <c r="L9" s="693"/>
      <c r="M9" s="693"/>
      <c r="N9" s="693"/>
      <c r="O9" s="693"/>
      <c r="P9" s="695"/>
      <c r="Q9" s="783" t="s">
        <v>18</v>
      </c>
      <c r="R9" s="783"/>
      <c r="S9" s="783"/>
      <c r="T9" s="783"/>
      <c r="U9" s="783"/>
      <c r="V9" s="783"/>
      <c r="W9" s="783"/>
      <c r="X9" s="792" t="s">
        <v>17</v>
      </c>
      <c r="Y9" s="693"/>
      <c r="Z9" s="693"/>
      <c r="AA9" s="693"/>
      <c r="AB9" s="693"/>
      <c r="AC9" s="693"/>
      <c r="AD9" s="694"/>
      <c r="AE9" s="692" t="s">
        <v>16</v>
      </c>
      <c r="AF9" s="693"/>
      <c r="AG9" s="693"/>
      <c r="AH9" s="694"/>
      <c r="AI9" s="788" t="s">
        <v>19</v>
      </c>
      <c r="AJ9" s="789"/>
      <c r="AK9" s="789"/>
      <c r="AL9" s="789"/>
      <c r="AM9" s="789"/>
      <c r="AN9" s="789"/>
      <c r="AO9" s="790"/>
      <c r="AP9" s="791"/>
    </row>
    <row r="10" spans="1:49" ht="14.25" customHeight="1" x14ac:dyDescent="0.4">
      <c r="B10" s="743">
        <v>1</v>
      </c>
      <c r="C10" s="745">
        <v>0.375</v>
      </c>
      <c r="D10" s="746"/>
      <c r="E10" s="747"/>
      <c r="F10" s="751"/>
      <c r="G10" s="752"/>
      <c r="H10" s="752"/>
      <c r="I10" s="753"/>
      <c r="J10" s="757" t="str">
        <f ca="1">IFERROR(VLOOKUP(AS10,$I$4:$T$6,3,0),"")&amp;IFERROR(VLOOKUP(AS10,$Y$4:$AJ$7,3,0),"")</f>
        <v/>
      </c>
      <c r="K10" s="758"/>
      <c r="L10" s="758"/>
      <c r="M10" s="758"/>
      <c r="N10" s="758"/>
      <c r="O10" s="758"/>
      <c r="P10" s="759"/>
      <c r="Q10" s="762">
        <f>IF(OR(S10="",S11=""),"",S10+S11)</f>
        <v>2</v>
      </c>
      <c r="R10" s="763"/>
      <c r="S10" s="1">
        <v>1</v>
      </c>
      <c r="T10" s="2" t="s">
        <v>20</v>
      </c>
      <c r="U10" s="1">
        <v>0</v>
      </c>
      <c r="V10" s="766">
        <f>IF(OR(U10="",U11=""),"",U10+U11)</f>
        <v>0</v>
      </c>
      <c r="W10" s="767"/>
      <c r="X10" s="770" t="str">
        <f ca="1">IFERROR(VLOOKUP(AT10,$I$4:$T$6,3,0),"")&amp;IFERROR(VLOOKUP(AT10,$Y$4:$AJ$7,3,0),"")</f>
        <v/>
      </c>
      <c r="Y10" s="771"/>
      <c r="Z10" s="771"/>
      <c r="AA10" s="771"/>
      <c r="AB10" s="771"/>
      <c r="AC10" s="771"/>
      <c r="AD10" s="772"/>
      <c r="AE10" s="751"/>
      <c r="AF10" s="752"/>
      <c r="AG10" s="752"/>
      <c r="AH10" s="753"/>
      <c r="AI10" s="776" t="e">
        <f>#REF!</f>
        <v>#REF!</v>
      </c>
      <c r="AJ10" s="705"/>
      <c r="AK10" s="705"/>
      <c r="AL10" s="705"/>
      <c r="AM10" s="705"/>
      <c r="AN10" s="705"/>
      <c r="AO10" s="706"/>
      <c r="AP10" s="707"/>
      <c r="AS10" s="17">
        <v>1</v>
      </c>
      <c r="AT10" s="17">
        <v>2</v>
      </c>
    </row>
    <row r="11" spans="1:49" ht="14.25" customHeight="1" x14ac:dyDescent="0.4">
      <c r="B11" s="744"/>
      <c r="C11" s="748"/>
      <c r="D11" s="749"/>
      <c r="E11" s="750"/>
      <c r="F11" s="754"/>
      <c r="G11" s="755"/>
      <c r="H11" s="755"/>
      <c r="I11" s="756"/>
      <c r="J11" s="760"/>
      <c r="K11" s="760"/>
      <c r="L11" s="760"/>
      <c r="M11" s="760"/>
      <c r="N11" s="760"/>
      <c r="O11" s="760"/>
      <c r="P11" s="761"/>
      <c r="Q11" s="764"/>
      <c r="R11" s="765"/>
      <c r="S11" s="3">
        <v>1</v>
      </c>
      <c r="T11" s="4" t="s">
        <v>20</v>
      </c>
      <c r="U11" s="3">
        <v>0</v>
      </c>
      <c r="V11" s="768"/>
      <c r="W11" s="769"/>
      <c r="X11" s="773"/>
      <c r="Y11" s="774"/>
      <c r="Z11" s="774"/>
      <c r="AA11" s="774"/>
      <c r="AB11" s="774"/>
      <c r="AC11" s="774"/>
      <c r="AD11" s="775"/>
      <c r="AE11" s="754"/>
      <c r="AF11" s="755"/>
      <c r="AG11" s="755"/>
      <c r="AH11" s="756"/>
      <c r="AI11" s="739"/>
      <c r="AJ11" s="740"/>
      <c r="AK11" s="740"/>
      <c r="AL11" s="740"/>
      <c r="AM11" s="740"/>
      <c r="AN11" s="740"/>
      <c r="AO11" s="741"/>
      <c r="AP11" s="742"/>
    </row>
    <row r="12" spans="1:49" ht="14.25" customHeight="1" x14ac:dyDescent="0.4">
      <c r="B12" s="744">
        <v>2</v>
      </c>
      <c r="C12" s="748">
        <v>0.40277777777777801</v>
      </c>
      <c r="D12" s="749">
        <v>0.4375</v>
      </c>
      <c r="E12" s="750"/>
      <c r="F12" s="754"/>
      <c r="G12" s="755"/>
      <c r="H12" s="755"/>
      <c r="I12" s="756"/>
      <c r="J12" s="777" t="str">
        <f t="shared" ref="J12" ca="1" si="2">IFERROR(VLOOKUP(AS12,$I$4:$T$6,3,0),"")&amp;IFERROR(VLOOKUP(AS12,$Y$4:$AJ$7,3,0),"")</f>
        <v/>
      </c>
      <c r="K12" s="778"/>
      <c r="L12" s="778"/>
      <c r="M12" s="778"/>
      <c r="N12" s="778"/>
      <c r="O12" s="778"/>
      <c r="P12" s="779"/>
      <c r="Q12" s="781">
        <f>IF(OR(S12="",S13=""),"",S12+S13)</f>
        <v>2</v>
      </c>
      <c r="R12" s="782"/>
      <c r="S12" s="1">
        <v>1</v>
      </c>
      <c r="T12" s="2" t="s">
        <v>20</v>
      </c>
      <c r="U12" s="1">
        <v>0</v>
      </c>
      <c r="V12" s="781">
        <f t="shared" ref="V12" si="3">IF(OR(U12="",U13=""),"",U12+U13)</f>
        <v>0</v>
      </c>
      <c r="W12" s="782"/>
      <c r="X12" s="785" t="str">
        <f t="shared" ref="X12" ca="1" si="4">IFERROR(VLOOKUP(AT12,$I$4:$T$6,3,0),"")&amp;IFERROR(VLOOKUP(AT12,$Y$4:$AJ$7,3,0),"")</f>
        <v/>
      </c>
      <c r="Y12" s="786"/>
      <c r="Z12" s="786"/>
      <c r="AA12" s="786"/>
      <c r="AB12" s="786"/>
      <c r="AC12" s="786"/>
      <c r="AD12" s="787"/>
      <c r="AE12" s="754"/>
      <c r="AF12" s="755"/>
      <c r="AG12" s="755"/>
      <c r="AH12" s="756"/>
      <c r="AI12" s="735" t="e">
        <f>#REF!</f>
        <v>#REF!</v>
      </c>
      <c r="AJ12" s="736"/>
      <c r="AK12" s="736"/>
      <c r="AL12" s="736"/>
      <c r="AM12" s="736"/>
      <c r="AN12" s="736"/>
      <c r="AO12" s="737"/>
      <c r="AP12" s="738"/>
      <c r="AS12" s="17">
        <v>4</v>
      </c>
      <c r="AT12" s="17">
        <v>5</v>
      </c>
    </row>
    <row r="13" spans="1:49" ht="14.25" customHeight="1" x14ac:dyDescent="0.4">
      <c r="B13" s="744"/>
      <c r="C13" s="748"/>
      <c r="D13" s="749"/>
      <c r="E13" s="750"/>
      <c r="F13" s="754"/>
      <c r="G13" s="755"/>
      <c r="H13" s="755"/>
      <c r="I13" s="756"/>
      <c r="J13" s="780"/>
      <c r="K13" s="760"/>
      <c r="L13" s="760"/>
      <c r="M13" s="760"/>
      <c r="N13" s="760"/>
      <c r="O13" s="760"/>
      <c r="P13" s="761"/>
      <c r="Q13" s="768"/>
      <c r="R13" s="769"/>
      <c r="S13" s="3">
        <v>1</v>
      </c>
      <c r="T13" s="4" t="s">
        <v>20</v>
      </c>
      <c r="U13" s="3">
        <v>0</v>
      </c>
      <c r="V13" s="768"/>
      <c r="W13" s="769"/>
      <c r="X13" s="773"/>
      <c r="Y13" s="774"/>
      <c r="Z13" s="774"/>
      <c r="AA13" s="774"/>
      <c r="AB13" s="774"/>
      <c r="AC13" s="774"/>
      <c r="AD13" s="775"/>
      <c r="AE13" s="754"/>
      <c r="AF13" s="755"/>
      <c r="AG13" s="755"/>
      <c r="AH13" s="756"/>
      <c r="AI13" s="739"/>
      <c r="AJ13" s="740"/>
      <c r="AK13" s="740"/>
      <c r="AL13" s="740"/>
      <c r="AM13" s="740"/>
      <c r="AN13" s="740"/>
      <c r="AO13" s="741"/>
      <c r="AP13" s="742"/>
    </row>
    <row r="14" spans="1:49" ht="14.25" customHeight="1" x14ac:dyDescent="0.4">
      <c r="B14" s="744">
        <v>3</v>
      </c>
      <c r="C14" s="748">
        <v>0.43055555555555602</v>
      </c>
      <c r="D14" s="749"/>
      <c r="E14" s="750"/>
      <c r="F14" s="754"/>
      <c r="G14" s="755"/>
      <c r="H14" s="755"/>
      <c r="I14" s="756"/>
      <c r="J14" s="777" t="str">
        <f t="shared" ref="J14" ca="1" si="5">IFERROR(VLOOKUP(AS14,$I$4:$T$6,3,0),"")&amp;IFERROR(VLOOKUP(AS14,$Y$4:$AJ$7,3,0),"")</f>
        <v/>
      </c>
      <c r="K14" s="778"/>
      <c r="L14" s="778"/>
      <c r="M14" s="778"/>
      <c r="N14" s="778"/>
      <c r="O14" s="778"/>
      <c r="P14" s="779"/>
      <c r="Q14" s="781">
        <f t="shared" ref="Q14" si="6">IF(OR(S14="",S15=""),"",S14+S15)</f>
        <v>0</v>
      </c>
      <c r="R14" s="782"/>
      <c r="S14" s="1">
        <v>0</v>
      </c>
      <c r="T14" s="2" t="s">
        <v>20</v>
      </c>
      <c r="U14" s="1">
        <v>0</v>
      </c>
      <c r="V14" s="781">
        <f t="shared" ref="V14" si="7">IF(OR(U14="",U15=""),"",U14+U15)</f>
        <v>0</v>
      </c>
      <c r="W14" s="782"/>
      <c r="X14" s="785" t="str">
        <f t="shared" ref="X14" ca="1" si="8">IFERROR(VLOOKUP(AT14,$I$4:$T$6,3,0),"")&amp;IFERROR(VLOOKUP(AT14,$Y$4:$AJ$7,3,0),"")</f>
        <v/>
      </c>
      <c r="Y14" s="786"/>
      <c r="Z14" s="786"/>
      <c r="AA14" s="786"/>
      <c r="AB14" s="786"/>
      <c r="AC14" s="786"/>
      <c r="AD14" s="787"/>
      <c r="AE14" s="754"/>
      <c r="AF14" s="755"/>
      <c r="AG14" s="755"/>
      <c r="AH14" s="756"/>
      <c r="AI14" s="735" t="e">
        <f>#REF!</f>
        <v>#REF!</v>
      </c>
      <c r="AJ14" s="736"/>
      <c r="AK14" s="736"/>
      <c r="AL14" s="736"/>
      <c r="AM14" s="736"/>
      <c r="AN14" s="736"/>
      <c r="AO14" s="737"/>
      <c r="AP14" s="738"/>
      <c r="AS14" s="17">
        <v>6</v>
      </c>
      <c r="AT14" s="17">
        <v>7</v>
      </c>
    </row>
    <row r="15" spans="1:49" ht="14.25" customHeight="1" x14ac:dyDescent="0.4">
      <c r="B15" s="744"/>
      <c r="C15" s="748"/>
      <c r="D15" s="749"/>
      <c r="E15" s="750"/>
      <c r="F15" s="754"/>
      <c r="G15" s="755"/>
      <c r="H15" s="755"/>
      <c r="I15" s="756"/>
      <c r="J15" s="780"/>
      <c r="K15" s="760"/>
      <c r="L15" s="760"/>
      <c r="M15" s="760"/>
      <c r="N15" s="760"/>
      <c r="O15" s="760"/>
      <c r="P15" s="761"/>
      <c r="Q15" s="768"/>
      <c r="R15" s="769"/>
      <c r="S15" s="3">
        <v>0</v>
      </c>
      <c r="T15" s="4" t="s">
        <v>20</v>
      </c>
      <c r="U15" s="3">
        <v>0</v>
      </c>
      <c r="V15" s="768"/>
      <c r="W15" s="769"/>
      <c r="X15" s="773"/>
      <c r="Y15" s="774"/>
      <c r="Z15" s="774"/>
      <c r="AA15" s="774"/>
      <c r="AB15" s="774"/>
      <c r="AC15" s="774"/>
      <c r="AD15" s="775"/>
      <c r="AE15" s="754"/>
      <c r="AF15" s="755"/>
      <c r="AG15" s="755"/>
      <c r="AH15" s="756"/>
      <c r="AI15" s="739"/>
      <c r="AJ15" s="740"/>
      <c r="AK15" s="740"/>
      <c r="AL15" s="740"/>
      <c r="AM15" s="740"/>
      <c r="AN15" s="740"/>
      <c r="AO15" s="741"/>
      <c r="AP15" s="742"/>
    </row>
    <row r="16" spans="1:49" ht="14.25" customHeight="1" x14ac:dyDescent="0.4">
      <c r="B16" s="744">
        <v>4</v>
      </c>
      <c r="C16" s="748">
        <v>0.45833333333333298</v>
      </c>
      <c r="D16" s="749">
        <v>0.4375</v>
      </c>
      <c r="E16" s="750"/>
      <c r="F16" s="754"/>
      <c r="G16" s="755"/>
      <c r="H16" s="755"/>
      <c r="I16" s="756"/>
      <c r="J16" s="784" t="str">
        <f t="shared" ref="J16" ca="1" si="9">IFERROR(VLOOKUP(AS16,$I$4:$T$6,3,0),"")&amp;IFERROR(VLOOKUP(AS16,$Y$4:$AJ$7,3,0),"")</f>
        <v/>
      </c>
      <c r="K16" s="778"/>
      <c r="L16" s="778"/>
      <c r="M16" s="778"/>
      <c r="N16" s="778"/>
      <c r="O16" s="778"/>
      <c r="P16" s="779"/>
      <c r="Q16" s="781">
        <f t="shared" ref="Q16" si="10">IF(OR(S16="",S17=""),"",S16+S17)</f>
        <v>2</v>
      </c>
      <c r="R16" s="782"/>
      <c r="S16" s="1">
        <v>2</v>
      </c>
      <c r="T16" s="2" t="s">
        <v>20</v>
      </c>
      <c r="U16" s="1">
        <v>3</v>
      </c>
      <c r="V16" s="781">
        <f t="shared" ref="V16" si="11">IF(OR(U16="",U17=""),"",U16+U17)</f>
        <v>5</v>
      </c>
      <c r="W16" s="782"/>
      <c r="X16" s="785" t="str">
        <f t="shared" ref="X16" ca="1" si="12">IFERROR(VLOOKUP(AT16,$I$4:$T$6,3,0),"")&amp;IFERROR(VLOOKUP(AT16,$Y$4:$AJ$7,3,0),"")</f>
        <v/>
      </c>
      <c r="Y16" s="786"/>
      <c r="Z16" s="786"/>
      <c r="AA16" s="786"/>
      <c r="AB16" s="786"/>
      <c r="AC16" s="786"/>
      <c r="AD16" s="787"/>
      <c r="AE16" s="754"/>
      <c r="AF16" s="755"/>
      <c r="AG16" s="755"/>
      <c r="AH16" s="756"/>
      <c r="AI16" s="735" t="e">
        <f>#REF!</f>
        <v>#REF!</v>
      </c>
      <c r="AJ16" s="736"/>
      <c r="AK16" s="736"/>
      <c r="AL16" s="736"/>
      <c r="AM16" s="736"/>
      <c r="AN16" s="736"/>
      <c r="AO16" s="737"/>
      <c r="AP16" s="738"/>
      <c r="AS16" s="17">
        <v>2</v>
      </c>
      <c r="AT16" s="17">
        <v>3</v>
      </c>
    </row>
    <row r="17" spans="1:64" ht="14.25" customHeight="1" x14ac:dyDescent="0.4">
      <c r="B17" s="744"/>
      <c r="C17" s="748"/>
      <c r="D17" s="749"/>
      <c r="E17" s="750"/>
      <c r="F17" s="754"/>
      <c r="G17" s="755"/>
      <c r="H17" s="755"/>
      <c r="I17" s="756"/>
      <c r="J17" s="760"/>
      <c r="K17" s="760"/>
      <c r="L17" s="760"/>
      <c r="M17" s="760"/>
      <c r="N17" s="760"/>
      <c r="O17" s="760"/>
      <c r="P17" s="761"/>
      <c r="Q17" s="768"/>
      <c r="R17" s="769"/>
      <c r="S17" s="3">
        <v>0</v>
      </c>
      <c r="T17" s="4" t="s">
        <v>20</v>
      </c>
      <c r="U17" s="3">
        <v>2</v>
      </c>
      <c r="V17" s="768"/>
      <c r="W17" s="769"/>
      <c r="X17" s="773"/>
      <c r="Y17" s="774"/>
      <c r="Z17" s="774"/>
      <c r="AA17" s="774"/>
      <c r="AB17" s="774"/>
      <c r="AC17" s="774"/>
      <c r="AD17" s="775"/>
      <c r="AE17" s="754"/>
      <c r="AF17" s="755"/>
      <c r="AG17" s="755"/>
      <c r="AH17" s="756"/>
      <c r="AI17" s="739"/>
      <c r="AJ17" s="740"/>
      <c r="AK17" s="740"/>
      <c r="AL17" s="740"/>
      <c r="AM17" s="740"/>
      <c r="AN17" s="740"/>
      <c r="AO17" s="741"/>
      <c r="AP17" s="742"/>
    </row>
    <row r="18" spans="1:64" ht="14.25" customHeight="1" x14ac:dyDescent="0.4">
      <c r="B18" s="744">
        <v>5</v>
      </c>
      <c r="C18" s="748">
        <v>0.48611111111111099</v>
      </c>
      <c r="D18" s="749"/>
      <c r="E18" s="750"/>
      <c r="F18" s="754"/>
      <c r="G18" s="755"/>
      <c r="H18" s="755"/>
      <c r="I18" s="756"/>
      <c r="J18" s="784" t="str">
        <f t="shared" ref="J18" ca="1" si="13">IFERROR(VLOOKUP(AS18,$I$4:$T$6,3,0),"")&amp;IFERROR(VLOOKUP(AS18,$Y$4:$AJ$7,3,0),"")</f>
        <v/>
      </c>
      <c r="K18" s="778"/>
      <c r="L18" s="778"/>
      <c r="M18" s="778"/>
      <c r="N18" s="778"/>
      <c r="O18" s="778"/>
      <c r="P18" s="779"/>
      <c r="Q18" s="781">
        <f t="shared" ref="Q18" si="14">IF(OR(S18="",S19=""),"",S18+S19)</f>
        <v>1</v>
      </c>
      <c r="R18" s="782"/>
      <c r="S18" s="1">
        <v>1</v>
      </c>
      <c r="T18" s="2" t="s">
        <v>20</v>
      </c>
      <c r="U18" s="1">
        <v>0</v>
      </c>
      <c r="V18" s="781">
        <f t="shared" ref="V18" si="15">IF(OR(U18="",U19=""),"",U18+U19)</f>
        <v>0</v>
      </c>
      <c r="W18" s="782"/>
      <c r="X18" s="785" t="str">
        <f t="shared" ref="X18" ca="1" si="16">IFERROR(VLOOKUP(AT18,$I$4:$T$6,3,0),"")&amp;IFERROR(VLOOKUP(AT18,$Y$4:$AJ$7,3,0),"")</f>
        <v/>
      </c>
      <c r="Y18" s="786"/>
      <c r="Z18" s="786"/>
      <c r="AA18" s="786"/>
      <c r="AB18" s="786"/>
      <c r="AC18" s="786"/>
      <c r="AD18" s="787"/>
      <c r="AE18" s="754"/>
      <c r="AF18" s="755"/>
      <c r="AG18" s="755"/>
      <c r="AH18" s="756"/>
      <c r="AI18" s="735" t="e">
        <f>#REF!</f>
        <v>#REF!</v>
      </c>
      <c r="AJ18" s="736"/>
      <c r="AK18" s="736"/>
      <c r="AL18" s="736"/>
      <c r="AM18" s="736"/>
      <c r="AN18" s="736"/>
      <c r="AO18" s="737"/>
      <c r="AP18" s="738"/>
      <c r="AS18" s="17">
        <v>4</v>
      </c>
      <c r="AT18" s="17">
        <v>6</v>
      </c>
    </row>
    <row r="19" spans="1:64" ht="14.25" customHeight="1" x14ac:dyDescent="0.4">
      <c r="B19" s="744"/>
      <c r="C19" s="748"/>
      <c r="D19" s="749"/>
      <c r="E19" s="750"/>
      <c r="F19" s="754"/>
      <c r="G19" s="755"/>
      <c r="H19" s="755"/>
      <c r="I19" s="756"/>
      <c r="J19" s="760"/>
      <c r="K19" s="760"/>
      <c r="L19" s="760"/>
      <c r="M19" s="760"/>
      <c r="N19" s="760"/>
      <c r="O19" s="760"/>
      <c r="P19" s="761"/>
      <c r="Q19" s="768"/>
      <c r="R19" s="769"/>
      <c r="S19" s="3">
        <v>0</v>
      </c>
      <c r="T19" s="4" t="s">
        <v>20</v>
      </c>
      <c r="U19" s="3">
        <v>0</v>
      </c>
      <c r="V19" s="768"/>
      <c r="W19" s="769"/>
      <c r="X19" s="773"/>
      <c r="Y19" s="774"/>
      <c r="Z19" s="774"/>
      <c r="AA19" s="774"/>
      <c r="AB19" s="774"/>
      <c r="AC19" s="774"/>
      <c r="AD19" s="775"/>
      <c r="AE19" s="754"/>
      <c r="AF19" s="755"/>
      <c r="AG19" s="755"/>
      <c r="AH19" s="756"/>
      <c r="AI19" s="739"/>
      <c r="AJ19" s="740"/>
      <c r="AK19" s="740"/>
      <c r="AL19" s="740"/>
      <c r="AM19" s="740"/>
      <c r="AN19" s="740"/>
      <c r="AO19" s="741"/>
      <c r="AP19" s="742"/>
    </row>
    <row r="20" spans="1:64" ht="14.25" customHeight="1" x14ac:dyDescent="0.4">
      <c r="B20" s="744">
        <v>6</v>
      </c>
      <c r="C20" s="748">
        <v>0.51388888888888895</v>
      </c>
      <c r="D20" s="749"/>
      <c r="E20" s="750"/>
      <c r="F20" s="754"/>
      <c r="G20" s="755"/>
      <c r="H20" s="755"/>
      <c r="I20" s="756"/>
      <c r="J20" s="784" t="str">
        <f t="shared" ref="J20" ca="1" si="17">IFERROR(VLOOKUP(AS20,$I$4:$T$6,3,0),"")&amp;IFERROR(VLOOKUP(AS20,$Y$4:$AJ$7,3,0),"")</f>
        <v/>
      </c>
      <c r="K20" s="778"/>
      <c r="L20" s="778"/>
      <c r="M20" s="778"/>
      <c r="N20" s="778"/>
      <c r="O20" s="778"/>
      <c r="P20" s="779"/>
      <c r="Q20" s="781">
        <f t="shared" ref="Q20" si="18">IF(OR(S20="",S21=""),"",S20+S21)</f>
        <v>2</v>
      </c>
      <c r="R20" s="782"/>
      <c r="S20" s="1">
        <v>2</v>
      </c>
      <c r="T20" s="2" t="s">
        <v>20</v>
      </c>
      <c r="U20" s="1">
        <v>0</v>
      </c>
      <c r="V20" s="781">
        <f t="shared" ref="V20" si="19">IF(OR(U20="",U21=""),"",U20+U21)</f>
        <v>0</v>
      </c>
      <c r="W20" s="782"/>
      <c r="X20" s="785" t="str">
        <f t="shared" ref="X20" ca="1" si="20">IFERROR(VLOOKUP(AT20,$I$4:$T$6,3,0),"")&amp;IFERROR(VLOOKUP(AT20,$Y$4:$AJ$7,3,0),"")</f>
        <v/>
      </c>
      <c r="Y20" s="786"/>
      <c r="Z20" s="786"/>
      <c r="AA20" s="786"/>
      <c r="AB20" s="786"/>
      <c r="AC20" s="786"/>
      <c r="AD20" s="787"/>
      <c r="AE20" s="754"/>
      <c r="AF20" s="755"/>
      <c r="AG20" s="755"/>
      <c r="AH20" s="756"/>
      <c r="AI20" s="735" t="e">
        <f>#REF!</f>
        <v>#REF!</v>
      </c>
      <c r="AJ20" s="736"/>
      <c r="AK20" s="736"/>
      <c r="AL20" s="736"/>
      <c r="AM20" s="736"/>
      <c r="AN20" s="736"/>
      <c r="AO20" s="737"/>
      <c r="AP20" s="738"/>
      <c r="AS20" s="17">
        <v>5</v>
      </c>
      <c r="AT20" s="17">
        <v>7</v>
      </c>
    </row>
    <row r="21" spans="1:64" ht="14.25" customHeight="1" x14ac:dyDescent="0.4">
      <c r="B21" s="803"/>
      <c r="C21" s="804"/>
      <c r="D21" s="805"/>
      <c r="E21" s="806"/>
      <c r="F21" s="796"/>
      <c r="G21" s="797"/>
      <c r="H21" s="797"/>
      <c r="I21" s="798"/>
      <c r="J21" s="807"/>
      <c r="K21" s="807"/>
      <c r="L21" s="807"/>
      <c r="M21" s="807"/>
      <c r="N21" s="807"/>
      <c r="O21" s="807"/>
      <c r="P21" s="808"/>
      <c r="Q21" s="766"/>
      <c r="R21" s="767"/>
      <c r="S21" s="5">
        <v>0</v>
      </c>
      <c r="T21" s="6" t="s">
        <v>20</v>
      </c>
      <c r="U21" s="5">
        <v>0</v>
      </c>
      <c r="V21" s="766"/>
      <c r="W21" s="767"/>
      <c r="X21" s="793"/>
      <c r="Y21" s="794"/>
      <c r="Z21" s="794"/>
      <c r="AA21" s="794"/>
      <c r="AB21" s="794"/>
      <c r="AC21" s="794"/>
      <c r="AD21" s="795"/>
      <c r="AE21" s="796"/>
      <c r="AF21" s="797"/>
      <c r="AG21" s="797"/>
      <c r="AH21" s="798"/>
      <c r="AI21" s="799"/>
      <c r="AJ21" s="800"/>
      <c r="AK21" s="800"/>
      <c r="AL21" s="800"/>
      <c r="AM21" s="800"/>
      <c r="AN21" s="800"/>
      <c r="AO21" s="801"/>
      <c r="AP21" s="802"/>
    </row>
    <row r="22" spans="1:64" ht="14.25" customHeight="1" x14ac:dyDescent="0.4">
      <c r="B22" s="744">
        <v>7</v>
      </c>
      <c r="C22" s="748">
        <v>0.54166666666666696</v>
      </c>
      <c r="D22" s="749"/>
      <c r="E22" s="750"/>
      <c r="F22" s="754"/>
      <c r="G22" s="755"/>
      <c r="H22" s="755"/>
      <c r="I22" s="756"/>
      <c r="J22" s="784" t="str">
        <f t="shared" ref="J22" ca="1" si="21">IFERROR(VLOOKUP(AS22,$I$4:$T$6,3,0),"")&amp;IFERROR(VLOOKUP(AS22,$Y$4:$AJ$7,3,0),"")</f>
        <v/>
      </c>
      <c r="K22" s="778"/>
      <c r="L22" s="778"/>
      <c r="M22" s="778"/>
      <c r="N22" s="778"/>
      <c r="O22" s="778"/>
      <c r="P22" s="779"/>
      <c r="Q22" s="781">
        <f t="shared" ref="Q22" si="22">IF(OR(S22="",S23=""),"",S22+S23)</f>
        <v>0</v>
      </c>
      <c r="R22" s="782"/>
      <c r="S22" s="7">
        <v>0</v>
      </c>
      <c r="T22" s="8" t="s">
        <v>20</v>
      </c>
      <c r="U22" s="7">
        <v>0</v>
      </c>
      <c r="V22" s="781">
        <f t="shared" ref="V22" si="23">IF(OR(U22="",U23=""),"",U22+U23)</f>
        <v>0</v>
      </c>
      <c r="W22" s="782"/>
      <c r="X22" s="785" t="str">
        <f t="shared" ref="X22" ca="1" si="24">IFERROR(VLOOKUP(AT22,$I$4:$T$6,3,0),"")&amp;IFERROR(VLOOKUP(AT22,$Y$4:$AJ$7,3,0),"")</f>
        <v/>
      </c>
      <c r="Y22" s="786"/>
      <c r="Z22" s="786"/>
      <c r="AA22" s="786"/>
      <c r="AB22" s="786"/>
      <c r="AC22" s="786"/>
      <c r="AD22" s="787"/>
      <c r="AE22" s="754"/>
      <c r="AF22" s="755"/>
      <c r="AG22" s="755"/>
      <c r="AH22" s="756"/>
      <c r="AI22" s="735" t="e">
        <f>#REF!</f>
        <v>#REF!</v>
      </c>
      <c r="AJ22" s="736"/>
      <c r="AK22" s="736"/>
      <c r="AL22" s="736"/>
      <c r="AM22" s="736"/>
      <c r="AN22" s="736"/>
      <c r="AO22" s="737"/>
      <c r="AP22" s="738"/>
      <c r="AS22" s="17">
        <v>1</v>
      </c>
      <c r="AT22" s="17">
        <v>3</v>
      </c>
    </row>
    <row r="23" spans="1:64" ht="14.25" customHeight="1" x14ac:dyDescent="0.4">
      <c r="B23" s="744"/>
      <c r="C23" s="748"/>
      <c r="D23" s="749"/>
      <c r="E23" s="750"/>
      <c r="F23" s="754"/>
      <c r="G23" s="755"/>
      <c r="H23" s="755"/>
      <c r="I23" s="756"/>
      <c r="J23" s="760"/>
      <c r="K23" s="760"/>
      <c r="L23" s="760"/>
      <c r="M23" s="760"/>
      <c r="N23" s="760"/>
      <c r="O23" s="760"/>
      <c r="P23" s="761"/>
      <c r="Q23" s="768"/>
      <c r="R23" s="769"/>
      <c r="S23" s="3">
        <v>0</v>
      </c>
      <c r="T23" s="4" t="s">
        <v>20</v>
      </c>
      <c r="U23" s="3">
        <v>0</v>
      </c>
      <c r="V23" s="768"/>
      <c r="W23" s="769"/>
      <c r="X23" s="773"/>
      <c r="Y23" s="774"/>
      <c r="Z23" s="774"/>
      <c r="AA23" s="774"/>
      <c r="AB23" s="774"/>
      <c r="AC23" s="774"/>
      <c r="AD23" s="775"/>
      <c r="AE23" s="754"/>
      <c r="AF23" s="755"/>
      <c r="AG23" s="755"/>
      <c r="AH23" s="756"/>
      <c r="AI23" s="739"/>
      <c r="AJ23" s="740"/>
      <c r="AK23" s="740"/>
      <c r="AL23" s="740"/>
      <c r="AM23" s="740"/>
      <c r="AN23" s="740"/>
      <c r="AO23" s="741"/>
      <c r="AP23" s="742"/>
    </row>
    <row r="24" spans="1:64" ht="14.25" customHeight="1" x14ac:dyDescent="0.4">
      <c r="B24" s="744">
        <v>8</v>
      </c>
      <c r="C24" s="748">
        <v>0.56944444444444398</v>
      </c>
      <c r="D24" s="749">
        <v>0.4375</v>
      </c>
      <c r="E24" s="750"/>
      <c r="F24" s="754"/>
      <c r="G24" s="755"/>
      <c r="H24" s="755"/>
      <c r="I24" s="756"/>
      <c r="J24" s="784" t="str">
        <f t="shared" ref="J24" ca="1" si="25">IFERROR(VLOOKUP(AS24,$I$4:$T$6,3,0),"")&amp;IFERROR(VLOOKUP(AS24,$Y$4:$AJ$7,3,0),"")</f>
        <v/>
      </c>
      <c r="K24" s="778"/>
      <c r="L24" s="778"/>
      <c r="M24" s="778"/>
      <c r="N24" s="778"/>
      <c r="O24" s="778"/>
      <c r="P24" s="779"/>
      <c r="Q24" s="781">
        <f t="shared" ref="Q24" si="26">IF(OR(S24="",S25=""),"",S24+S25)</f>
        <v>3</v>
      </c>
      <c r="R24" s="782"/>
      <c r="S24" s="1">
        <v>3</v>
      </c>
      <c r="T24" s="2" t="s">
        <v>20</v>
      </c>
      <c r="U24" s="1">
        <v>0</v>
      </c>
      <c r="V24" s="781">
        <f t="shared" ref="V24" si="27">IF(OR(U24="",U25=""),"",U24+U25)</f>
        <v>0</v>
      </c>
      <c r="W24" s="782"/>
      <c r="X24" s="785" t="str">
        <f t="shared" ref="X24" ca="1" si="28">IFERROR(VLOOKUP(AT24,$I$4:$T$6,3,0),"")&amp;IFERROR(VLOOKUP(AT24,$Y$4:$AJ$7,3,0),"")</f>
        <v/>
      </c>
      <c r="Y24" s="786"/>
      <c r="Z24" s="786"/>
      <c r="AA24" s="786"/>
      <c r="AB24" s="786"/>
      <c r="AC24" s="786"/>
      <c r="AD24" s="787"/>
      <c r="AE24" s="754"/>
      <c r="AF24" s="755"/>
      <c r="AG24" s="755"/>
      <c r="AH24" s="756"/>
      <c r="AI24" s="735" t="e">
        <f>#REF!</f>
        <v>#REF!</v>
      </c>
      <c r="AJ24" s="736"/>
      <c r="AK24" s="736"/>
      <c r="AL24" s="736"/>
      <c r="AM24" s="736"/>
      <c r="AN24" s="736"/>
      <c r="AO24" s="737"/>
      <c r="AP24" s="738"/>
      <c r="AS24" s="17">
        <v>4</v>
      </c>
      <c r="AT24" s="17">
        <v>7</v>
      </c>
    </row>
    <row r="25" spans="1:64" ht="14.25" customHeight="1" x14ac:dyDescent="0.4">
      <c r="B25" s="744"/>
      <c r="C25" s="748"/>
      <c r="D25" s="749"/>
      <c r="E25" s="750"/>
      <c r="F25" s="754"/>
      <c r="G25" s="755"/>
      <c r="H25" s="755"/>
      <c r="I25" s="756"/>
      <c r="J25" s="760"/>
      <c r="K25" s="760"/>
      <c r="L25" s="760"/>
      <c r="M25" s="760"/>
      <c r="N25" s="760"/>
      <c r="O25" s="760"/>
      <c r="P25" s="761"/>
      <c r="Q25" s="768"/>
      <c r="R25" s="769"/>
      <c r="S25" s="3">
        <v>0</v>
      </c>
      <c r="T25" s="4" t="s">
        <v>20</v>
      </c>
      <c r="U25" s="3">
        <v>0</v>
      </c>
      <c r="V25" s="768"/>
      <c r="W25" s="769"/>
      <c r="X25" s="773"/>
      <c r="Y25" s="774"/>
      <c r="Z25" s="774"/>
      <c r="AA25" s="774"/>
      <c r="AB25" s="774"/>
      <c r="AC25" s="774"/>
      <c r="AD25" s="775"/>
      <c r="AE25" s="754"/>
      <c r="AF25" s="755"/>
      <c r="AG25" s="755"/>
      <c r="AH25" s="756"/>
      <c r="AI25" s="739"/>
      <c r="AJ25" s="740"/>
      <c r="AK25" s="740"/>
      <c r="AL25" s="740"/>
      <c r="AM25" s="740"/>
      <c r="AN25" s="740"/>
      <c r="AO25" s="741"/>
      <c r="AP25" s="742"/>
    </row>
    <row r="26" spans="1:64" ht="14.25" customHeight="1" x14ac:dyDescent="0.4">
      <c r="B26" s="743">
        <v>9</v>
      </c>
      <c r="C26" s="745">
        <v>0.59722222222222199</v>
      </c>
      <c r="D26" s="746">
        <v>0.4375</v>
      </c>
      <c r="E26" s="747"/>
      <c r="F26" s="817"/>
      <c r="G26" s="818"/>
      <c r="H26" s="818"/>
      <c r="I26" s="819"/>
      <c r="J26" s="828" t="str">
        <f t="shared" ref="J26" ca="1" si="29">IFERROR(VLOOKUP(AS26,$I$4:$T$6,3,0),"")&amp;IFERROR(VLOOKUP(AS26,$Y$4:$AJ$7,3,0),"")</f>
        <v/>
      </c>
      <c r="K26" s="807"/>
      <c r="L26" s="807"/>
      <c r="M26" s="807"/>
      <c r="N26" s="807"/>
      <c r="O26" s="807"/>
      <c r="P26" s="808"/>
      <c r="Q26" s="766">
        <f t="shared" ref="Q26" si="30">IF(OR(S26="",S27=""),"",S26+S27)</f>
        <v>0</v>
      </c>
      <c r="R26" s="767"/>
      <c r="S26" s="1">
        <v>0</v>
      </c>
      <c r="T26" s="2" t="s">
        <v>20</v>
      </c>
      <c r="U26" s="1">
        <v>0</v>
      </c>
      <c r="V26" s="766">
        <f t="shared" ref="V26" si="31">IF(OR(U26="",U27=""),"",U26+U27)</f>
        <v>1</v>
      </c>
      <c r="W26" s="767"/>
      <c r="X26" s="833" t="str">
        <f t="shared" ref="X26" ca="1" si="32">IFERROR(VLOOKUP(AT26,$I$4:$T$6,3,0),"")&amp;IFERROR(VLOOKUP(AT26,$Y$4:$AJ$7,3,0),"")</f>
        <v/>
      </c>
      <c r="Y26" s="794"/>
      <c r="Z26" s="794"/>
      <c r="AA26" s="794"/>
      <c r="AB26" s="794"/>
      <c r="AC26" s="794"/>
      <c r="AD26" s="795"/>
      <c r="AE26" s="817"/>
      <c r="AF26" s="818"/>
      <c r="AG26" s="818"/>
      <c r="AH26" s="819"/>
      <c r="AI26" s="735" t="e">
        <f>#REF!</f>
        <v>#REF!</v>
      </c>
      <c r="AJ26" s="736"/>
      <c r="AK26" s="736"/>
      <c r="AL26" s="736"/>
      <c r="AM26" s="736"/>
      <c r="AN26" s="736"/>
      <c r="AO26" s="737"/>
      <c r="AP26" s="738"/>
      <c r="AS26" s="17">
        <v>5</v>
      </c>
      <c r="AT26" s="17">
        <v>6</v>
      </c>
    </row>
    <row r="27" spans="1:64" ht="14.25" customHeight="1" thickBot="1" x14ac:dyDescent="0.45">
      <c r="B27" s="824"/>
      <c r="C27" s="825"/>
      <c r="D27" s="826"/>
      <c r="E27" s="827"/>
      <c r="F27" s="820"/>
      <c r="G27" s="821"/>
      <c r="H27" s="821"/>
      <c r="I27" s="822"/>
      <c r="J27" s="829"/>
      <c r="K27" s="829"/>
      <c r="L27" s="829"/>
      <c r="M27" s="829"/>
      <c r="N27" s="829"/>
      <c r="O27" s="829"/>
      <c r="P27" s="830"/>
      <c r="Q27" s="831"/>
      <c r="R27" s="832"/>
      <c r="S27" s="9">
        <v>0</v>
      </c>
      <c r="T27" s="10" t="s">
        <v>20</v>
      </c>
      <c r="U27" s="9">
        <v>1</v>
      </c>
      <c r="V27" s="831"/>
      <c r="W27" s="832"/>
      <c r="X27" s="834"/>
      <c r="Y27" s="835"/>
      <c r="Z27" s="835"/>
      <c r="AA27" s="835"/>
      <c r="AB27" s="835"/>
      <c r="AC27" s="835"/>
      <c r="AD27" s="836"/>
      <c r="AE27" s="820"/>
      <c r="AF27" s="821"/>
      <c r="AG27" s="821"/>
      <c r="AH27" s="822"/>
      <c r="AI27" s="823"/>
      <c r="AJ27" s="708"/>
      <c r="AK27" s="708"/>
      <c r="AL27" s="708"/>
      <c r="AM27" s="708"/>
      <c r="AN27" s="708"/>
      <c r="AO27" s="709"/>
      <c r="AP27" s="710"/>
    </row>
    <row r="28" spans="1:64" ht="14.25" hidden="1" customHeight="1" x14ac:dyDescent="0.4">
      <c r="B28" s="837">
        <v>10</v>
      </c>
      <c r="C28" s="839">
        <v>0.63888888888888895</v>
      </c>
      <c r="D28" s="840">
        <v>0.4375</v>
      </c>
      <c r="E28" s="841"/>
      <c r="F28" s="699"/>
      <c r="G28" s="700"/>
      <c r="H28" s="700"/>
      <c r="I28" s="701"/>
      <c r="J28" s="837" t="str">
        <f>H4&amp;"1位"</f>
        <v>ｅ1位</v>
      </c>
      <c r="K28" s="845"/>
      <c r="L28" s="848"/>
      <c r="M28" s="849"/>
      <c r="N28" s="849"/>
      <c r="O28" s="849"/>
      <c r="P28" s="850"/>
      <c r="Q28" s="854" t="str">
        <f t="shared" ref="Q28" si="33">IF(OR(S28="",S29=""),"",S28+S29)</f>
        <v/>
      </c>
      <c r="R28" s="854"/>
      <c r="S28" s="11"/>
      <c r="T28" s="12" t="s">
        <v>20</v>
      </c>
      <c r="U28" s="11"/>
      <c r="V28" s="854" t="str">
        <f t="shared" ref="V28" si="34">IF(OR(U28="",U29=""),"",U28+U29)</f>
        <v/>
      </c>
      <c r="W28" s="854"/>
      <c r="X28" s="770"/>
      <c r="Y28" s="856"/>
      <c r="Z28" s="856"/>
      <c r="AA28" s="856"/>
      <c r="AB28" s="857"/>
      <c r="AC28" s="861" t="str">
        <f>X4&amp;"1位"</f>
        <v>ｆ1位</v>
      </c>
      <c r="AD28" s="862"/>
      <c r="AE28" s="699"/>
      <c r="AF28" s="700"/>
      <c r="AG28" s="700"/>
      <c r="AH28" s="701"/>
      <c r="AI28" s="705" t="e">
        <f>#REF!</f>
        <v>#REF!</v>
      </c>
      <c r="AJ28" s="705"/>
      <c r="AK28" s="705"/>
      <c r="AL28" s="705"/>
      <c r="AM28" s="705"/>
      <c r="AN28" s="705"/>
      <c r="AO28" s="706"/>
      <c r="AP28" s="707"/>
      <c r="AS28" s="17">
        <v>5</v>
      </c>
      <c r="AT28" s="17">
        <v>6</v>
      </c>
    </row>
    <row r="29" spans="1:64" ht="14.25" hidden="1" customHeight="1" thickBot="1" x14ac:dyDescent="0.45">
      <c r="B29" s="838"/>
      <c r="C29" s="842"/>
      <c r="D29" s="843"/>
      <c r="E29" s="844"/>
      <c r="F29" s="702"/>
      <c r="G29" s="703"/>
      <c r="H29" s="703"/>
      <c r="I29" s="704"/>
      <c r="J29" s="846"/>
      <c r="K29" s="847"/>
      <c r="L29" s="851"/>
      <c r="M29" s="852"/>
      <c r="N29" s="852"/>
      <c r="O29" s="852"/>
      <c r="P29" s="853"/>
      <c r="Q29" s="855"/>
      <c r="R29" s="855"/>
      <c r="S29" s="13"/>
      <c r="T29" s="14" t="s">
        <v>20</v>
      </c>
      <c r="U29" s="13"/>
      <c r="V29" s="855"/>
      <c r="W29" s="855"/>
      <c r="X29" s="858"/>
      <c r="Y29" s="859"/>
      <c r="Z29" s="859"/>
      <c r="AA29" s="859"/>
      <c r="AB29" s="860"/>
      <c r="AC29" s="863"/>
      <c r="AD29" s="864"/>
      <c r="AE29" s="702"/>
      <c r="AF29" s="703"/>
      <c r="AG29" s="703"/>
      <c r="AH29" s="704"/>
      <c r="AI29" s="708"/>
      <c r="AJ29" s="708"/>
      <c r="AK29" s="708"/>
      <c r="AL29" s="708"/>
      <c r="AM29" s="708"/>
      <c r="AN29" s="708"/>
      <c r="AO29" s="709"/>
      <c r="AP29" s="710"/>
    </row>
    <row r="30" spans="1:64" s="34" customFormat="1" ht="17.25" x14ac:dyDescent="0.4">
      <c r="A30" s="25"/>
      <c r="B30" s="26"/>
      <c r="C30" s="27"/>
      <c r="D30" s="27"/>
      <c r="E30" s="27"/>
      <c r="F30" s="26"/>
      <c r="G30" s="26"/>
      <c r="H30" s="26"/>
      <c r="I30" s="26"/>
      <c r="J30" s="26"/>
      <c r="K30" s="28"/>
      <c r="L30" s="28"/>
      <c r="M30" s="29"/>
      <c r="N30" s="30"/>
      <c r="O30" s="29"/>
      <c r="P30" s="28"/>
      <c r="Q30" s="28"/>
      <c r="R30" s="26"/>
      <c r="S30" s="26"/>
      <c r="T30" s="26"/>
      <c r="U30" s="26"/>
      <c r="V30" s="26"/>
      <c r="W30" s="31"/>
      <c r="X30" s="31"/>
      <c r="Y30" s="31"/>
      <c r="Z30" s="31"/>
      <c r="AA30" s="31"/>
      <c r="AB30" s="31"/>
      <c r="AC30" s="32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S30" s="17">
        <v>5</v>
      </c>
      <c r="AT30" s="17">
        <v>6</v>
      </c>
    </row>
    <row r="31" spans="1:64" s="35" customFormat="1" ht="11.25" customHeight="1" x14ac:dyDescent="0.4">
      <c r="B31" s="877"/>
      <c r="C31" s="879" t="str">
        <f>H4</f>
        <v>ｅ</v>
      </c>
      <c r="D31" s="880"/>
      <c r="E31" s="880"/>
      <c r="F31" s="880"/>
      <c r="G31" s="880"/>
      <c r="H31" s="881"/>
      <c r="I31" s="813" t="e">
        <f ca="1">IF(C33="","",C33)</f>
        <v>#REF!</v>
      </c>
      <c r="J31" s="737"/>
      <c r="K31" s="737"/>
      <c r="L31" s="737"/>
      <c r="M31" s="737"/>
      <c r="N31" s="814"/>
      <c r="O31" s="813" t="e">
        <f ca="1">IF(C35="","",C35)</f>
        <v>#REF!</v>
      </c>
      <c r="P31" s="737"/>
      <c r="Q31" s="737"/>
      <c r="R31" s="737"/>
      <c r="S31" s="737"/>
      <c r="T31" s="814"/>
      <c r="U31" s="813" t="e">
        <f ca="1">IF(C37="","",C37)</f>
        <v>#REF!</v>
      </c>
      <c r="V31" s="737"/>
      <c r="W31" s="737"/>
      <c r="X31" s="737"/>
      <c r="Y31" s="737"/>
      <c r="Z31" s="814"/>
      <c r="AA31" s="813" t="s">
        <v>21</v>
      </c>
      <c r="AB31" s="814"/>
      <c r="AC31" s="813" t="s">
        <v>18</v>
      </c>
      <c r="AD31" s="814"/>
      <c r="AE31" s="813" t="s">
        <v>22</v>
      </c>
      <c r="AF31" s="814"/>
      <c r="AG31" s="813" t="s">
        <v>23</v>
      </c>
      <c r="AH31" s="737"/>
      <c r="AI31" s="814"/>
      <c r="AJ31" s="813" t="s">
        <v>24</v>
      </c>
      <c r="AK31" s="814"/>
      <c r="AR31" s="36"/>
      <c r="AS31" s="17"/>
      <c r="AT31" s="17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35" customFormat="1" ht="11.25" customHeight="1" x14ac:dyDescent="0.4">
      <c r="B32" s="878"/>
      <c r="C32" s="882"/>
      <c r="D32" s="883"/>
      <c r="E32" s="883"/>
      <c r="F32" s="883"/>
      <c r="G32" s="883"/>
      <c r="H32" s="884"/>
      <c r="I32" s="815"/>
      <c r="J32" s="741"/>
      <c r="K32" s="741"/>
      <c r="L32" s="741"/>
      <c r="M32" s="741"/>
      <c r="N32" s="816"/>
      <c r="O32" s="815"/>
      <c r="P32" s="741"/>
      <c r="Q32" s="741"/>
      <c r="R32" s="741"/>
      <c r="S32" s="741"/>
      <c r="T32" s="816"/>
      <c r="U32" s="815"/>
      <c r="V32" s="741"/>
      <c r="W32" s="741"/>
      <c r="X32" s="741"/>
      <c r="Y32" s="741"/>
      <c r="Z32" s="816"/>
      <c r="AA32" s="815"/>
      <c r="AB32" s="816"/>
      <c r="AC32" s="815"/>
      <c r="AD32" s="816"/>
      <c r="AE32" s="815"/>
      <c r="AF32" s="816"/>
      <c r="AG32" s="815"/>
      <c r="AH32" s="741"/>
      <c r="AI32" s="816"/>
      <c r="AJ32" s="815"/>
      <c r="AK32" s="816"/>
      <c r="AR32" s="36"/>
      <c r="AS32" s="33"/>
      <c r="AT32" s="33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2:64" s="35" customFormat="1" ht="11.25" customHeight="1" x14ac:dyDescent="0.4">
      <c r="B33" s="865">
        <v>1</v>
      </c>
      <c r="C33" s="866" t="e">
        <f ca="1">K4</f>
        <v>#REF!</v>
      </c>
      <c r="D33" s="737"/>
      <c r="E33" s="737"/>
      <c r="F33" s="737"/>
      <c r="G33" s="737"/>
      <c r="H33" s="814"/>
      <c r="I33" s="867"/>
      <c r="J33" s="868"/>
      <c r="K33" s="868"/>
      <c r="L33" s="868"/>
      <c r="M33" s="868"/>
      <c r="N33" s="869"/>
      <c r="O33" s="873" t="str">
        <f>IF(OR(P33="",S33=""),"",IF(P33&gt;S33,"○",IF(P33=S33,"△","●")))</f>
        <v>○</v>
      </c>
      <c r="P33" s="809">
        <f>$Q$10</f>
        <v>2</v>
      </c>
      <c r="Q33" s="810"/>
      <c r="R33" s="875" t="s">
        <v>9</v>
      </c>
      <c r="S33" s="809">
        <f>$V$10</f>
        <v>0</v>
      </c>
      <c r="T33" s="814"/>
      <c r="U33" s="873" t="str">
        <f>IF(OR(V33="",Y33=""),"",IF(V33&gt;Y33,"○",IF(V33=Y33,"△","●")))</f>
        <v>△</v>
      </c>
      <c r="V33" s="809">
        <f>$Q$22</f>
        <v>0</v>
      </c>
      <c r="W33" s="810"/>
      <c r="X33" s="875" t="s">
        <v>9</v>
      </c>
      <c r="Y33" s="809">
        <f>$V$22</f>
        <v>0</v>
      </c>
      <c r="Z33" s="814"/>
      <c r="AA33" s="813">
        <f t="shared" ref="AA33:AA37" si="35">IF(AND($J33="",$P33="",$V33=""),"",COUNTIF($I33:$Z33,"○")*3+COUNTIF($I33:$Z33,"△")*1)</f>
        <v>4</v>
      </c>
      <c r="AB33" s="814"/>
      <c r="AC33" s="813">
        <f t="shared" ref="AC33:AC37" si="36">IF(AND($J33="",$P33="",$V33=""),"",SUM($J33,$P33,$V33))</f>
        <v>2</v>
      </c>
      <c r="AD33" s="814"/>
      <c r="AE33" s="813">
        <f t="shared" ref="AE33:AE37" si="37">IF(AND($M33="",$S33="",$Y33=""),"",SUM($M33,$S33,$Y33))</f>
        <v>0</v>
      </c>
      <c r="AF33" s="814"/>
      <c r="AG33" s="813">
        <f t="shared" ref="AG33:AG37" si="38">IF(OR(AC33="",AE33=""),"",AC33-AE33)</f>
        <v>2</v>
      </c>
      <c r="AH33" s="737"/>
      <c r="AI33" s="814"/>
      <c r="AJ33" s="813">
        <v>2</v>
      </c>
      <c r="AK33" s="814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2:64" s="35" customFormat="1" ht="11.25" customHeight="1" x14ac:dyDescent="0.4">
      <c r="B34" s="865"/>
      <c r="C34" s="815"/>
      <c r="D34" s="741"/>
      <c r="E34" s="741"/>
      <c r="F34" s="741"/>
      <c r="G34" s="741"/>
      <c r="H34" s="816"/>
      <c r="I34" s="870"/>
      <c r="J34" s="871"/>
      <c r="K34" s="871"/>
      <c r="L34" s="871"/>
      <c r="M34" s="871"/>
      <c r="N34" s="872"/>
      <c r="O34" s="874"/>
      <c r="P34" s="811"/>
      <c r="Q34" s="812"/>
      <c r="R34" s="876"/>
      <c r="S34" s="811"/>
      <c r="T34" s="816"/>
      <c r="U34" s="874"/>
      <c r="V34" s="811"/>
      <c r="W34" s="812"/>
      <c r="X34" s="876"/>
      <c r="Y34" s="811"/>
      <c r="Z34" s="816"/>
      <c r="AA34" s="815"/>
      <c r="AB34" s="816"/>
      <c r="AC34" s="815"/>
      <c r="AD34" s="816"/>
      <c r="AE34" s="815"/>
      <c r="AF34" s="816"/>
      <c r="AG34" s="815"/>
      <c r="AH34" s="741"/>
      <c r="AI34" s="816"/>
      <c r="AJ34" s="815"/>
      <c r="AK34" s="81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2:64" s="35" customFormat="1" ht="11.25" customHeight="1" x14ac:dyDescent="0.4">
      <c r="B35" s="865">
        <v>2</v>
      </c>
      <c r="C35" s="866" t="e">
        <f ca="1">K5</f>
        <v>#REF!</v>
      </c>
      <c r="D35" s="737"/>
      <c r="E35" s="737"/>
      <c r="F35" s="737"/>
      <c r="G35" s="737"/>
      <c r="H35" s="814"/>
      <c r="I35" s="873" t="str">
        <f>IF(OR(J35="",M35=""),"",IF(J35&gt;M35,"○",IF(J35=M35,"△","●")))</f>
        <v>●</v>
      </c>
      <c r="J35" s="809">
        <f>IF(S33="","",S33)</f>
        <v>0</v>
      </c>
      <c r="K35" s="810"/>
      <c r="L35" s="875" t="s">
        <v>9</v>
      </c>
      <c r="M35" s="809">
        <f>IF(P33="","",P33)</f>
        <v>2</v>
      </c>
      <c r="N35" s="814"/>
      <c r="O35" s="867"/>
      <c r="P35" s="868"/>
      <c r="Q35" s="868"/>
      <c r="R35" s="868"/>
      <c r="S35" s="868"/>
      <c r="T35" s="869"/>
      <c r="U35" s="873" t="str">
        <f>IF(OR(V35="",Y35=""),"",IF(V35&gt;Y35,"○",IF(V35=Y35,"△","●")))</f>
        <v>●</v>
      </c>
      <c r="V35" s="809">
        <f>$Q$16</f>
        <v>2</v>
      </c>
      <c r="W35" s="810"/>
      <c r="X35" s="875" t="s">
        <v>9</v>
      </c>
      <c r="Y35" s="809">
        <f>$V$16</f>
        <v>5</v>
      </c>
      <c r="Z35" s="814"/>
      <c r="AA35" s="813">
        <f t="shared" si="35"/>
        <v>0</v>
      </c>
      <c r="AB35" s="814"/>
      <c r="AC35" s="813">
        <f t="shared" si="36"/>
        <v>2</v>
      </c>
      <c r="AD35" s="814"/>
      <c r="AE35" s="813">
        <f t="shared" si="37"/>
        <v>7</v>
      </c>
      <c r="AF35" s="814"/>
      <c r="AG35" s="813">
        <f t="shared" si="38"/>
        <v>-5</v>
      </c>
      <c r="AH35" s="737"/>
      <c r="AI35" s="814"/>
      <c r="AJ35" s="813">
        <v>3</v>
      </c>
      <c r="AK35" s="814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2:64" s="35" customFormat="1" ht="11.25" customHeight="1" x14ac:dyDescent="0.4">
      <c r="B36" s="865"/>
      <c r="C36" s="815"/>
      <c r="D36" s="741"/>
      <c r="E36" s="741"/>
      <c r="F36" s="741"/>
      <c r="G36" s="741"/>
      <c r="H36" s="816"/>
      <c r="I36" s="874"/>
      <c r="J36" s="811"/>
      <c r="K36" s="812"/>
      <c r="L36" s="876"/>
      <c r="M36" s="811"/>
      <c r="N36" s="816"/>
      <c r="O36" s="870"/>
      <c r="P36" s="871"/>
      <c r="Q36" s="871"/>
      <c r="R36" s="871"/>
      <c r="S36" s="871"/>
      <c r="T36" s="872"/>
      <c r="U36" s="874"/>
      <c r="V36" s="811"/>
      <c r="W36" s="812"/>
      <c r="X36" s="876"/>
      <c r="Y36" s="811"/>
      <c r="Z36" s="816"/>
      <c r="AA36" s="815"/>
      <c r="AB36" s="816"/>
      <c r="AC36" s="815"/>
      <c r="AD36" s="816"/>
      <c r="AE36" s="815"/>
      <c r="AF36" s="816"/>
      <c r="AG36" s="815"/>
      <c r="AH36" s="741"/>
      <c r="AI36" s="816"/>
      <c r="AJ36" s="815"/>
      <c r="AK36" s="81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2:64" s="35" customFormat="1" ht="11.25" customHeight="1" x14ac:dyDescent="0.4">
      <c r="B37" s="865">
        <v>3</v>
      </c>
      <c r="C37" s="866" t="e">
        <f ca="1">K6</f>
        <v>#REF!</v>
      </c>
      <c r="D37" s="737"/>
      <c r="E37" s="737"/>
      <c r="F37" s="737"/>
      <c r="G37" s="737"/>
      <c r="H37" s="814"/>
      <c r="I37" s="873" t="str">
        <f>IF(OR(J37="",M37=""),"",IF(J37&gt;M37,"○",IF(J37=M37,"△","●")))</f>
        <v>△</v>
      </c>
      <c r="J37" s="809">
        <f>IF(Y33="","",Y33)</f>
        <v>0</v>
      </c>
      <c r="K37" s="810"/>
      <c r="L37" s="875" t="s">
        <v>9</v>
      </c>
      <c r="M37" s="809">
        <f>IF(V33="","",V33)</f>
        <v>0</v>
      </c>
      <c r="N37" s="814"/>
      <c r="O37" s="873" t="str">
        <f>IF(OR(P37="",S37=""),"",IF(P37&gt;S37,"○",IF(P37=S37,"△","●")))</f>
        <v>○</v>
      </c>
      <c r="P37" s="809">
        <f>IF(Y35="","",Y35)</f>
        <v>5</v>
      </c>
      <c r="Q37" s="810"/>
      <c r="R37" s="875" t="s">
        <v>9</v>
      </c>
      <c r="S37" s="809">
        <f>IF(V35="","",V35)</f>
        <v>2</v>
      </c>
      <c r="T37" s="814"/>
      <c r="U37" s="867"/>
      <c r="V37" s="868"/>
      <c r="W37" s="868"/>
      <c r="X37" s="868"/>
      <c r="Y37" s="868"/>
      <c r="Z37" s="869"/>
      <c r="AA37" s="813">
        <f t="shared" si="35"/>
        <v>4</v>
      </c>
      <c r="AB37" s="814"/>
      <c r="AC37" s="813">
        <f t="shared" si="36"/>
        <v>5</v>
      </c>
      <c r="AD37" s="814"/>
      <c r="AE37" s="813">
        <f t="shared" si="37"/>
        <v>2</v>
      </c>
      <c r="AF37" s="814"/>
      <c r="AG37" s="813">
        <f t="shared" si="38"/>
        <v>3</v>
      </c>
      <c r="AH37" s="737"/>
      <c r="AI37" s="814"/>
      <c r="AJ37" s="813">
        <v>1</v>
      </c>
      <c r="AK37" s="814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spans="2:64" s="35" customFormat="1" ht="11.25" customHeight="1" x14ac:dyDescent="0.4">
      <c r="B38" s="865"/>
      <c r="C38" s="815"/>
      <c r="D38" s="741"/>
      <c r="E38" s="741"/>
      <c r="F38" s="741"/>
      <c r="G38" s="741"/>
      <c r="H38" s="816"/>
      <c r="I38" s="874"/>
      <c r="J38" s="811"/>
      <c r="K38" s="812"/>
      <c r="L38" s="876"/>
      <c r="M38" s="811"/>
      <c r="N38" s="816"/>
      <c r="O38" s="874"/>
      <c r="P38" s="811"/>
      <c r="Q38" s="812"/>
      <c r="R38" s="876"/>
      <c r="S38" s="811"/>
      <c r="T38" s="816"/>
      <c r="U38" s="870"/>
      <c r="V38" s="871"/>
      <c r="W38" s="871"/>
      <c r="X38" s="871"/>
      <c r="Y38" s="871"/>
      <c r="Z38" s="872"/>
      <c r="AA38" s="815"/>
      <c r="AB38" s="816"/>
      <c r="AC38" s="815"/>
      <c r="AD38" s="816"/>
      <c r="AE38" s="815"/>
      <c r="AF38" s="816"/>
      <c r="AG38" s="815"/>
      <c r="AH38" s="741"/>
      <c r="AI38" s="816"/>
      <c r="AJ38" s="815"/>
      <c r="AK38" s="81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2:64" s="35" customFormat="1" ht="11.25" customHeight="1" x14ac:dyDescent="0.4"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</row>
    <row r="40" spans="2:64" s="35" customFormat="1" ht="11.25" customHeight="1" x14ac:dyDescent="0.4">
      <c r="B40" s="877"/>
      <c r="C40" s="879" t="str">
        <f>X4</f>
        <v>ｆ</v>
      </c>
      <c r="D40" s="880"/>
      <c r="E40" s="880"/>
      <c r="F40" s="880"/>
      <c r="G40" s="880"/>
      <c r="H40" s="881"/>
      <c r="I40" s="813" t="e">
        <f ca="1">IF(C42="","",C42)</f>
        <v>#REF!</v>
      </c>
      <c r="J40" s="737"/>
      <c r="K40" s="737"/>
      <c r="L40" s="737"/>
      <c r="M40" s="737"/>
      <c r="N40" s="814"/>
      <c r="O40" s="813" t="e">
        <f ca="1">IF(C44="","",C44)</f>
        <v>#REF!</v>
      </c>
      <c r="P40" s="737"/>
      <c r="Q40" s="737"/>
      <c r="R40" s="737"/>
      <c r="S40" s="737"/>
      <c r="T40" s="814"/>
      <c r="U40" s="813" t="e">
        <f ca="1">IF(C46="","",C46)</f>
        <v>#REF!</v>
      </c>
      <c r="V40" s="737"/>
      <c r="W40" s="737"/>
      <c r="X40" s="737"/>
      <c r="Y40" s="737"/>
      <c r="Z40" s="814"/>
      <c r="AA40" s="813" t="e">
        <f ca="1">IF(C48="","",C48)</f>
        <v>#REF!</v>
      </c>
      <c r="AB40" s="737"/>
      <c r="AC40" s="737"/>
      <c r="AD40" s="737"/>
      <c r="AE40" s="737"/>
      <c r="AF40" s="814"/>
      <c r="AG40" s="813" t="s">
        <v>21</v>
      </c>
      <c r="AH40" s="814"/>
      <c r="AI40" s="813" t="s">
        <v>18</v>
      </c>
      <c r="AJ40" s="814"/>
      <c r="AK40" s="813" t="s">
        <v>22</v>
      </c>
      <c r="AL40" s="814"/>
      <c r="AM40" s="813" t="s">
        <v>23</v>
      </c>
      <c r="AN40" s="737"/>
      <c r="AO40" s="814"/>
      <c r="AP40" s="813" t="s">
        <v>24</v>
      </c>
      <c r="AQ40" s="814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2:64" s="35" customFormat="1" ht="11.25" customHeight="1" x14ac:dyDescent="0.4">
      <c r="B41" s="878"/>
      <c r="C41" s="882"/>
      <c r="D41" s="883"/>
      <c r="E41" s="883"/>
      <c r="F41" s="883"/>
      <c r="G41" s="883"/>
      <c r="H41" s="884"/>
      <c r="I41" s="815"/>
      <c r="J41" s="741"/>
      <c r="K41" s="741"/>
      <c r="L41" s="741"/>
      <c r="M41" s="741"/>
      <c r="N41" s="816"/>
      <c r="O41" s="815"/>
      <c r="P41" s="741"/>
      <c r="Q41" s="741"/>
      <c r="R41" s="741"/>
      <c r="S41" s="741"/>
      <c r="T41" s="816"/>
      <c r="U41" s="815"/>
      <c r="V41" s="741"/>
      <c r="W41" s="741"/>
      <c r="X41" s="741"/>
      <c r="Y41" s="741"/>
      <c r="Z41" s="816"/>
      <c r="AA41" s="815"/>
      <c r="AB41" s="741"/>
      <c r="AC41" s="741"/>
      <c r="AD41" s="741"/>
      <c r="AE41" s="741"/>
      <c r="AF41" s="816"/>
      <c r="AG41" s="815"/>
      <c r="AH41" s="816"/>
      <c r="AI41" s="815"/>
      <c r="AJ41" s="816"/>
      <c r="AK41" s="815"/>
      <c r="AL41" s="816"/>
      <c r="AM41" s="815"/>
      <c r="AN41" s="741"/>
      <c r="AO41" s="816"/>
      <c r="AP41" s="815"/>
      <c r="AQ41" s="81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2:64" s="35" customFormat="1" ht="11.25" customHeight="1" x14ac:dyDescent="0.4">
      <c r="B42" s="865">
        <v>4</v>
      </c>
      <c r="C42" s="866" t="e">
        <f ca="1">AA4</f>
        <v>#REF!</v>
      </c>
      <c r="D42" s="737"/>
      <c r="E42" s="737"/>
      <c r="F42" s="737"/>
      <c r="G42" s="737"/>
      <c r="H42" s="814"/>
      <c r="I42" s="867"/>
      <c r="J42" s="868"/>
      <c r="K42" s="868"/>
      <c r="L42" s="868"/>
      <c r="M42" s="868"/>
      <c r="N42" s="869"/>
      <c r="O42" s="873" t="str">
        <f>IF(OR(P42="",S42=""),"",IF(P42&gt;S42,"○",IF(P42=S42,"△","●")))</f>
        <v>○</v>
      </c>
      <c r="P42" s="809">
        <f>$Q$12</f>
        <v>2</v>
      </c>
      <c r="Q42" s="810"/>
      <c r="R42" s="875" t="s">
        <v>9</v>
      </c>
      <c r="S42" s="809">
        <f>$V$12</f>
        <v>0</v>
      </c>
      <c r="T42" s="814"/>
      <c r="U42" s="873" t="str">
        <f>IF(OR(V42="",Y42=""),"",IF(V42&gt;Y42,"○",IF(V42=Y42,"△","●")))</f>
        <v>○</v>
      </c>
      <c r="V42" s="809">
        <f>$Q$18</f>
        <v>1</v>
      </c>
      <c r="W42" s="810"/>
      <c r="X42" s="875" t="s">
        <v>9</v>
      </c>
      <c r="Y42" s="809">
        <f>$V$18</f>
        <v>0</v>
      </c>
      <c r="Z42" s="814"/>
      <c r="AA42" s="873" t="str">
        <f t="shared" ref="AA42:AA46" si="39">IF(OR(AB42="",AE42=""),"",IF(AB42&gt;AE42,"○",IF(AB42=AE42,"△","●")))</f>
        <v>○</v>
      </c>
      <c r="AB42" s="809">
        <f>$Q$24</f>
        <v>3</v>
      </c>
      <c r="AC42" s="810"/>
      <c r="AD42" s="875" t="s">
        <v>9</v>
      </c>
      <c r="AE42" s="809">
        <f>$V$24</f>
        <v>0</v>
      </c>
      <c r="AF42" s="814"/>
      <c r="AG42" s="813">
        <f t="shared" ref="AG42:AG46" si="40">IF(AND($J42="",$P42="",$V42="",$AB42=""),"",COUNTIF($I42:$AF42,"○")*3+COUNTIF($I42:$AF42,"△")*1)</f>
        <v>9</v>
      </c>
      <c r="AH42" s="814"/>
      <c r="AI42" s="813">
        <f>IF(AND($J42="",$P42="",$V42="",$AB42=""),"",SUM($J42,$P42,$V42,$AB42))</f>
        <v>6</v>
      </c>
      <c r="AJ42" s="814"/>
      <c r="AK42" s="813">
        <f t="shared" ref="AK42:AK46" si="41">IF(AND($M42="",$S42="",$Y42="",$AE42),"",SUM($M42,$S42,$Y42,$AE42))</f>
        <v>0</v>
      </c>
      <c r="AL42" s="814"/>
      <c r="AM42" s="813">
        <f>IF(OR(AI42="",AK42=""),"",AI42-AK42)</f>
        <v>6</v>
      </c>
      <c r="AN42" s="737"/>
      <c r="AO42" s="814"/>
      <c r="AP42" s="813">
        <v>1</v>
      </c>
      <c r="AQ42" s="814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2:64" s="35" customFormat="1" ht="11.25" customHeight="1" x14ac:dyDescent="0.4">
      <c r="B43" s="865"/>
      <c r="C43" s="815"/>
      <c r="D43" s="741"/>
      <c r="E43" s="741"/>
      <c r="F43" s="741"/>
      <c r="G43" s="741"/>
      <c r="H43" s="816"/>
      <c r="I43" s="870"/>
      <c r="J43" s="871"/>
      <c r="K43" s="871"/>
      <c r="L43" s="871"/>
      <c r="M43" s="871"/>
      <c r="N43" s="872"/>
      <c r="O43" s="874"/>
      <c r="P43" s="811"/>
      <c r="Q43" s="812"/>
      <c r="R43" s="876"/>
      <c r="S43" s="811"/>
      <c r="T43" s="816"/>
      <c r="U43" s="874"/>
      <c r="V43" s="811"/>
      <c r="W43" s="812"/>
      <c r="X43" s="876"/>
      <c r="Y43" s="811"/>
      <c r="Z43" s="816"/>
      <c r="AA43" s="874"/>
      <c r="AB43" s="811"/>
      <c r="AC43" s="812"/>
      <c r="AD43" s="876"/>
      <c r="AE43" s="811"/>
      <c r="AF43" s="816"/>
      <c r="AG43" s="815"/>
      <c r="AH43" s="816"/>
      <c r="AI43" s="815"/>
      <c r="AJ43" s="816"/>
      <c r="AK43" s="815"/>
      <c r="AL43" s="816"/>
      <c r="AM43" s="815"/>
      <c r="AN43" s="741"/>
      <c r="AO43" s="816"/>
      <c r="AP43" s="815"/>
      <c r="AQ43" s="81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2:64" s="35" customFormat="1" ht="11.25" customHeight="1" x14ac:dyDescent="0.4">
      <c r="B44" s="865">
        <v>5</v>
      </c>
      <c r="C44" s="866" t="e">
        <f ca="1">AA5</f>
        <v>#REF!</v>
      </c>
      <c r="D44" s="737"/>
      <c r="E44" s="737"/>
      <c r="F44" s="737"/>
      <c r="G44" s="737"/>
      <c r="H44" s="814"/>
      <c r="I44" s="873" t="str">
        <f t="shared" ref="I44:I48" si="42">IF(OR(J44="",M44=""),"",IF(J44&gt;M44,"○",IF(J44=M44,"△","●")))</f>
        <v>●</v>
      </c>
      <c r="J44" s="809">
        <f>IF(S42="","",S42)</f>
        <v>0</v>
      </c>
      <c r="K44" s="810"/>
      <c r="L44" s="875" t="s">
        <v>9</v>
      </c>
      <c r="M44" s="809">
        <f>IF(P42="","",P42)</f>
        <v>2</v>
      </c>
      <c r="N44" s="814"/>
      <c r="O44" s="867"/>
      <c r="P44" s="868"/>
      <c r="Q44" s="868"/>
      <c r="R44" s="868"/>
      <c r="S44" s="868"/>
      <c r="T44" s="869"/>
      <c r="U44" s="873" t="str">
        <f>IF(OR(V44="",Y44=""),"",IF(V44&gt;Y44,"○",IF(V44=Y44,"△","●")))</f>
        <v>●</v>
      </c>
      <c r="V44" s="809">
        <f>$Q$26</f>
        <v>0</v>
      </c>
      <c r="W44" s="810"/>
      <c r="X44" s="875" t="s">
        <v>9</v>
      </c>
      <c r="Y44" s="809">
        <f>$V$26</f>
        <v>1</v>
      </c>
      <c r="Z44" s="814"/>
      <c r="AA44" s="873" t="str">
        <f t="shared" si="39"/>
        <v>○</v>
      </c>
      <c r="AB44" s="809">
        <f>$Q$20</f>
        <v>2</v>
      </c>
      <c r="AC44" s="810"/>
      <c r="AD44" s="875" t="s">
        <v>9</v>
      </c>
      <c r="AE44" s="809">
        <f>$V$20</f>
        <v>0</v>
      </c>
      <c r="AF44" s="814"/>
      <c r="AG44" s="813">
        <f t="shared" si="40"/>
        <v>3</v>
      </c>
      <c r="AH44" s="814"/>
      <c r="AI44" s="813">
        <f t="shared" ref="AI44" si="43">IF(AND($J44="",$P44="",$V44="",$AB44=""),"",SUM($J44,$P44,$V44,$AB44))</f>
        <v>2</v>
      </c>
      <c r="AJ44" s="814"/>
      <c r="AK44" s="813">
        <f t="shared" si="41"/>
        <v>3</v>
      </c>
      <c r="AL44" s="814"/>
      <c r="AM44" s="813">
        <f t="shared" ref="AM44" si="44">IF(OR(AI44="",AK44=""),"",AI44-AK44)</f>
        <v>-1</v>
      </c>
      <c r="AN44" s="737"/>
      <c r="AO44" s="814"/>
      <c r="AP44" s="813">
        <v>3</v>
      </c>
      <c r="AQ44" s="814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2:64" s="35" customFormat="1" ht="11.25" customHeight="1" x14ac:dyDescent="0.4">
      <c r="B45" s="865"/>
      <c r="C45" s="815"/>
      <c r="D45" s="741"/>
      <c r="E45" s="741"/>
      <c r="F45" s="741"/>
      <c r="G45" s="741"/>
      <c r="H45" s="816"/>
      <c r="I45" s="874"/>
      <c r="J45" s="811"/>
      <c r="K45" s="812"/>
      <c r="L45" s="876"/>
      <c r="M45" s="811"/>
      <c r="N45" s="816"/>
      <c r="O45" s="870"/>
      <c r="P45" s="871"/>
      <c r="Q45" s="871"/>
      <c r="R45" s="871"/>
      <c r="S45" s="871"/>
      <c r="T45" s="872"/>
      <c r="U45" s="874"/>
      <c r="V45" s="811"/>
      <c r="W45" s="812"/>
      <c r="X45" s="876"/>
      <c r="Y45" s="811"/>
      <c r="Z45" s="816"/>
      <c r="AA45" s="874"/>
      <c r="AB45" s="811"/>
      <c r="AC45" s="812"/>
      <c r="AD45" s="876"/>
      <c r="AE45" s="811"/>
      <c r="AF45" s="816"/>
      <c r="AG45" s="815"/>
      <c r="AH45" s="816"/>
      <c r="AI45" s="815"/>
      <c r="AJ45" s="816"/>
      <c r="AK45" s="815"/>
      <c r="AL45" s="816"/>
      <c r="AM45" s="815"/>
      <c r="AN45" s="741"/>
      <c r="AO45" s="816"/>
      <c r="AP45" s="815"/>
      <c r="AQ45" s="81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2:64" s="35" customFormat="1" ht="11.25" customHeight="1" x14ac:dyDescent="0.4">
      <c r="B46" s="865">
        <v>6</v>
      </c>
      <c r="C46" s="866" t="e">
        <f ca="1">AA6</f>
        <v>#REF!</v>
      </c>
      <c r="D46" s="737"/>
      <c r="E46" s="737"/>
      <c r="F46" s="737"/>
      <c r="G46" s="737"/>
      <c r="H46" s="814"/>
      <c r="I46" s="873" t="str">
        <f t="shared" si="42"/>
        <v>●</v>
      </c>
      <c r="J46" s="809">
        <f>IF(Y42="","",Y42)</f>
        <v>0</v>
      </c>
      <c r="K46" s="810"/>
      <c r="L46" s="875" t="s">
        <v>9</v>
      </c>
      <c r="M46" s="809">
        <f>IF(V42="","",V42)</f>
        <v>1</v>
      </c>
      <c r="N46" s="814"/>
      <c r="O46" s="873" t="str">
        <f>IF(OR(P46="",S46=""),"",IF(P46&gt;S46,"○",IF(P46=S46,"△","●")))</f>
        <v>○</v>
      </c>
      <c r="P46" s="809">
        <f>IF(Y44="","",Y44)</f>
        <v>1</v>
      </c>
      <c r="Q46" s="810"/>
      <c r="R46" s="875" t="s">
        <v>9</v>
      </c>
      <c r="S46" s="809">
        <f>IF(V44="","",V44)</f>
        <v>0</v>
      </c>
      <c r="T46" s="814"/>
      <c r="U46" s="867"/>
      <c r="V46" s="868"/>
      <c r="W46" s="868"/>
      <c r="X46" s="868"/>
      <c r="Y46" s="868"/>
      <c r="Z46" s="869"/>
      <c r="AA46" s="873" t="str">
        <f t="shared" si="39"/>
        <v>△</v>
      </c>
      <c r="AB46" s="809">
        <f>$Q$14</f>
        <v>0</v>
      </c>
      <c r="AC46" s="810"/>
      <c r="AD46" s="875" t="s">
        <v>9</v>
      </c>
      <c r="AE46" s="809">
        <f>$V$14</f>
        <v>0</v>
      </c>
      <c r="AF46" s="814"/>
      <c r="AG46" s="813">
        <f t="shared" si="40"/>
        <v>4</v>
      </c>
      <c r="AH46" s="814"/>
      <c r="AI46" s="813">
        <f t="shared" ref="AI46" si="45">IF(AND($J46="",$P46="",$V46="",$AB46=""),"",SUM($J46,$P46,$V46,$AB46))</f>
        <v>1</v>
      </c>
      <c r="AJ46" s="814"/>
      <c r="AK46" s="813">
        <f t="shared" si="41"/>
        <v>1</v>
      </c>
      <c r="AL46" s="814"/>
      <c r="AM46" s="813">
        <f t="shared" ref="AM46" si="46">IF(OR(AI46="",AK46=""),"",AI46-AK46)</f>
        <v>0</v>
      </c>
      <c r="AN46" s="737"/>
      <c r="AO46" s="814"/>
      <c r="AP46" s="813">
        <v>2</v>
      </c>
      <c r="AQ46" s="814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2:64" s="35" customFormat="1" ht="11.25" customHeight="1" x14ac:dyDescent="0.4">
      <c r="B47" s="865"/>
      <c r="C47" s="815"/>
      <c r="D47" s="741"/>
      <c r="E47" s="741"/>
      <c r="F47" s="741"/>
      <c r="G47" s="741"/>
      <c r="H47" s="816"/>
      <c r="I47" s="874"/>
      <c r="J47" s="811"/>
      <c r="K47" s="812"/>
      <c r="L47" s="876"/>
      <c r="M47" s="811"/>
      <c r="N47" s="816"/>
      <c r="O47" s="874"/>
      <c r="P47" s="811"/>
      <c r="Q47" s="812"/>
      <c r="R47" s="876"/>
      <c r="S47" s="811"/>
      <c r="T47" s="816"/>
      <c r="U47" s="870"/>
      <c r="V47" s="871"/>
      <c r="W47" s="871"/>
      <c r="X47" s="871"/>
      <c r="Y47" s="871"/>
      <c r="Z47" s="872"/>
      <c r="AA47" s="874"/>
      <c r="AB47" s="811"/>
      <c r="AC47" s="812"/>
      <c r="AD47" s="876"/>
      <c r="AE47" s="811"/>
      <c r="AF47" s="816"/>
      <c r="AG47" s="815"/>
      <c r="AH47" s="816"/>
      <c r="AI47" s="815"/>
      <c r="AJ47" s="816"/>
      <c r="AK47" s="815"/>
      <c r="AL47" s="816"/>
      <c r="AM47" s="815"/>
      <c r="AN47" s="741"/>
      <c r="AO47" s="816"/>
      <c r="AP47" s="815"/>
      <c r="AQ47" s="81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2:64" s="35" customFormat="1" ht="11.25" customHeight="1" x14ac:dyDescent="0.4">
      <c r="B48" s="865">
        <v>7</v>
      </c>
      <c r="C48" s="866" t="e">
        <f ca="1">AA7</f>
        <v>#REF!</v>
      </c>
      <c r="D48" s="737"/>
      <c r="E48" s="737"/>
      <c r="F48" s="737"/>
      <c r="G48" s="737"/>
      <c r="H48" s="814"/>
      <c r="I48" s="873" t="str">
        <f t="shared" si="42"/>
        <v>●</v>
      </c>
      <c r="J48" s="809">
        <f>IF(AE42="","",AE42)</f>
        <v>0</v>
      </c>
      <c r="K48" s="810"/>
      <c r="L48" s="875" t="s">
        <v>9</v>
      </c>
      <c r="M48" s="809">
        <f>IF(AB42="","",AB42)</f>
        <v>3</v>
      </c>
      <c r="N48" s="814"/>
      <c r="O48" s="873" t="str">
        <f>IF(OR(P48="",S48=""),"",IF(P48&gt;S48,"○",IF(P48=S48,"△","●")))</f>
        <v>●</v>
      </c>
      <c r="P48" s="809">
        <f>IF(AE44="","",AE44)</f>
        <v>0</v>
      </c>
      <c r="Q48" s="810"/>
      <c r="R48" s="875" t="s">
        <v>9</v>
      </c>
      <c r="S48" s="809">
        <f>IF(AB44="","",AB44)</f>
        <v>2</v>
      </c>
      <c r="T48" s="814"/>
      <c r="U48" s="873" t="str">
        <f>IF(OR(V48="",Y48=""),"",IF(V48&gt;Y48,"○",IF(V48=Y48,"△","●")))</f>
        <v>△</v>
      </c>
      <c r="V48" s="809">
        <f>IF(AE46="","",AE46)</f>
        <v>0</v>
      </c>
      <c r="W48" s="810"/>
      <c r="X48" s="875" t="s">
        <v>9</v>
      </c>
      <c r="Y48" s="809">
        <f>IF(AB46="","",AB46)</f>
        <v>0</v>
      </c>
      <c r="Z48" s="814"/>
      <c r="AA48" s="867"/>
      <c r="AB48" s="868"/>
      <c r="AC48" s="868"/>
      <c r="AD48" s="868"/>
      <c r="AE48" s="868"/>
      <c r="AF48" s="869"/>
      <c r="AG48" s="813">
        <f>IF(AND($J48="",$P48="",$V48="",$AB48=""),"",COUNTIF($I48:$AF48,"○")*3+COUNTIF($I48:$AF48,"△")*1)</f>
        <v>1</v>
      </c>
      <c r="AH48" s="814"/>
      <c r="AI48" s="813">
        <f t="shared" ref="AI48" si="47">IF(AND($J48="",$P48="",$V48="",$AB48=""),"",SUM($J48,$P48,$V48,$AB48))</f>
        <v>0</v>
      </c>
      <c r="AJ48" s="814"/>
      <c r="AK48" s="813">
        <f>IF(AND($M48="",$S48="",$Y48="",$AE48),"",SUM($M48,$S48,$Y48,$AE48))</f>
        <v>5</v>
      </c>
      <c r="AL48" s="814"/>
      <c r="AM48" s="813">
        <f t="shared" ref="AM48" si="48">IF(OR(AI48="",AK48=""),"",AI48-AK48)</f>
        <v>-5</v>
      </c>
      <c r="AN48" s="737"/>
      <c r="AO48" s="814"/>
      <c r="AP48" s="813">
        <v>4</v>
      </c>
      <c r="AQ48" s="814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2:64" s="35" customFormat="1" ht="11.25" customHeight="1" x14ac:dyDescent="0.4">
      <c r="B49" s="865"/>
      <c r="C49" s="815"/>
      <c r="D49" s="741"/>
      <c r="E49" s="741"/>
      <c r="F49" s="741"/>
      <c r="G49" s="741"/>
      <c r="H49" s="816"/>
      <c r="I49" s="874"/>
      <c r="J49" s="811"/>
      <c r="K49" s="812"/>
      <c r="L49" s="876"/>
      <c r="M49" s="811"/>
      <c r="N49" s="816"/>
      <c r="O49" s="874"/>
      <c r="P49" s="811"/>
      <c r="Q49" s="812"/>
      <c r="R49" s="876"/>
      <c r="S49" s="811"/>
      <c r="T49" s="816"/>
      <c r="U49" s="874"/>
      <c r="V49" s="811"/>
      <c r="W49" s="812"/>
      <c r="X49" s="876"/>
      <c r="Y49" s="811"/>
      <c r="Z49" s="816"/>
      <c r="AA49" s="870"/>
      <c r="AB49" s="871"/>
      <c r="AC49" s="871"/>
      <c r="AD49" s="871"/>
      <c r="AE49" s="871"/>
      <c r="AF49" s="872"/>
      <c r="AG49" s="815"/>
      <c r="AH49" s="816"/>
      <c r="AI49" s="815"/>
      <c r="AJ49" s="816"/>
      <c r="AK49" s="815"/>
      <c r="AL49" s="816"/>
      <c r="AM49" s="815"/>
      <c r="AN49" s="741"/>
      <c r="AO49" s="816"/>
      <c r="AP49" s="815"/>
      <c r="AQ49" s="81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2:64" ht="13.5" x14ac:dyDescent="0.4">
      <c r="AS50" s="36"/>
      <c r="AT50" s="36"/>
    </row>
    <row r="51" spans="2:64" ht="14.25" x14ac:dyDescent="0.4">
      <c r="B51" s="17"/>
      <c r="C51" s="17"/>
      <c r="D51" s="885" t="s">
        <v>25</v>
      </c>
      <c r="E51" s="885"/>
      <c r="F51" s="885"/>
      <c r="G51" s="885"/>
      <c r="H51" s="885"/>
      <c r="I51" s="885"/>
      <c r="J51" s="885" t="s">
        <v>17</v>
      </c>
      <c r="K51" s="885"/>
      <c r="L51" s="885"/>
      <c r="M51" s="885"/>
      <c r="N51" s="885"/>
      <c r="O51" s="885"/>
      <c r="P51" s="885"/>
      <c r="Q51" s="885"/>
      <c r="R51" s="885" t="s">
        <v>26</v>
      </c>
      <c r="S51" s="885"/>
      <c r="T51" s="885"/>
      <c r="U51" s="885"/>
      <c r="V51" s="885"/>
      <c r="W51" s="885"/>
      <c r="X51" s="885"/>
      <c r="Y51" s="885"/>
      <c r="Z51" s="885"/>
      <c r="AA51" s="885" t="s">
        <v>27</v>
      </c>
      <c r="AB51" s="885"/>
      <c r="AC51" s="885"/>
      <c r="AD51" s="885" t="s">
        <v>28</v>
      </c>
      <c r="AE51" s="885"/>
      <c r="AF51" s="885"/>
      <c r="AG51" s="885"/>
      <c r="AH51" s="885"/>
      <c r="AI51" s="885"/>
      <c r="AJ51" s="885"/>
      <c r="AK51" s="885"/>
      <c r="AL51" s="885"/>
      <c r="AM51" s="885"/>
      <c r="AN51" s="17"/>
      <c r="AO51" s="17"/>
      <c r="AP51" s="17"/>
      <c r="AS51" s="36"/>
      <c r="AT51" s="36"/>
    </row>
    <row r="52" spans="2:64" ht="18" customHeight="1" x14ac:dyDescent="0.4">
      <c r="B52" s="17"/>
      <c r="C52" s="17"/>
      <c r="D52" s="885" t="s">
        <v>29</v>
      </c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7"/>
      <c r="AB52" s="887"/>
      <c r="AC52" s="887"/>
      <c r="AD52" s="886"/>
      <c r="AE52" s="886"/>
      <c r="AF52" s="886"/>
      <c r="AG52" s="886"/>
      <c r="AH52" s="886"/>
      <c r="AI52" s="886"/>
      <c r="AJ52" s="886"/>
      <c r="AK52" s="886"/>
      <c r="AL52" s="886"/>
      <c r="AM52" s="886"/>
      <c r="AN52" s="17"/>
      <c r="AO52" s="17"/>
      <c r="AP52" s="17"/>
    </row>
    <row r="53" spans="2:64" ht="18" customHeight="1" x14ac:dyDescent="0.4">
      <c r="B53" s="17"/>
      <c r="C53" s="17"/>
      <c r="D53" s="885" t="s">
        <v>29</v>
      </c>
      <c r="E53" s="885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6"/>
      <c r="AE53" s="886"/>
      <c r="AF53" s="886"/>
      <c r="AG53" s="886"/>
      <c r="AH53" s="886"/>
      <c r="AI53" s="886"/>
      <c r="AJ53" s="886"/>
      <c r="AK53" s="886"/>
      <c r="AL53" s="886"/>
      <c r="AM53" s="886"/>
      <c r="AN53" s="17"/>
      <c r="AO53" s="17"/>
      <c r="AP53" s="17"/>
    </row>
    <row r="54" spans="2:64" ht="18" customHeight="1" x14ac:dyDescent="0.4">
      <c r="B54" s="17"/>
      <c r="C54" s="17"/>
      <c r="D54" s="885" t="s">
        <v>29</v>
      </c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5"/>
      <c r="W54" s="885"/>
      <c r="X54" s="885"/>
      <c r="Y54" s="885"/>
      <c r="Z54" s="885"/>
      <c r="AA54" s="885"/>
      <c r="AB54" s="885"/>
      <c r="AC54" s="885"/>
      <c r="AD54" s="886"/>
      <c r="AE54" s="886"/>
      <c r="AF54" s="886"/>
      <c r="AG54" s="886"/>
      <c r="AH54" s="886"/>
      <c r="AI54" s="886"/>
      <c r="AJ54" s="886"/>
      <c r="AK54" s="886"/>
      <c r="AL54" s="886"/>
      <c r="AM54" s="886"/>
      <c r="AN54" s="17"/>
      <c r="AO54" s="17"/>
      <c r="AP54" s="17"/>
    </row>
  </sheetData>
  <mergeCells count="299">
    <mergeCell ref="D54:I54"/>
    <mergeCell ref="J54:Q54"/>
    <mergeCell ref="R54:Z54"/>
    <mergeCell ref="AA54:AC54"/>
    <mergeCell ref="AD54:AM54"/>
    <mergeCell ref="D52:I52"/>
    <mergeCell ref="J52:Q52"/>
    <mergeCell ref="R52:Z52"/>
    <mergeCell ref="AA52:AC52"/>
    <mergeCell ref="AD52:AM52"/>
    <mergeCell ref="D53:I53"/>
    <mergeCell ref="J53:Q53"/>
    <mergeCell ref="R53:Z53"/>
    <mergeCell ref="AA53:AC53"/>
    <mergeCell ref="AD53:AM53"/>
    <mergeCell ref="D51:I51"/>
    <mergeCell ref="J51:Q51"/>
    <mergeCell ref="R51:Z51"/>
    <mergeCell ref="AA51:AC51"/>
    <mergeCell ref="AD51:AM51"/>
    <mergeCell ref="V48:W49"/>
    <mergeCell ref="X48:X49"/>
    <mergeCell ref="Y48:Z49"/>
    <mergeCell ref="AA48:AF49"/>
    <mergeCell ref="AG48:AH49"/>
    <mergeCell ref="AI48:AJ49"/>
    <mergeCell ref="M48:N49"/>
    <mergeCell ref="O48:O49"/>
    <mergeCell ref="P48:Q49"/>
    <mergeCell ref="R48:R49"/>
    <mergeCell ref="S48:T49"/>
    <mergeCell ref="U48:U49"/>
    <mergeCell ref="AK46:AL47"/>
    <mergeCell ref="AM46:AO47"/>
    <mergeCell ref="AP46:AQ47"/>
    <mergeCell ref="B48:B49"/>
    <mergeCell ref="C48:H49"/>
    <mergeCell ref="I48:I49"/>
    <mergeCell ref="J48:K49"/>
    <mergeCell ref="L48:L49"/>
    <mergeCell ref="S46:T47"/>
    <mergeCell ref="U46:Z47"/>
    <mergeCell ref="AA46:AA47"/>
    <mergeCell ref="AB46:AC47"/>
    <mergeCell ref="AD46:AD47"/>
    <mergeCell ref="AE46:AF47"/>
    <mergeCell ref="AK48:AL49"/>
    <mergeCell ref="AM48:AO49"/>
    <mergeCell ref="AP48:AQ49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V44:W45"/>
    <mergeCell ref="X44:X45"/>
    <mergeCell ref="Y44:Z45"/>
    <mergeCell ref="AA44:AA45"/>
    <mergeCell ref="AB44:AC45"/>
    <mergeCell ref="AG46:AH47"/>
    <mergeCell ref="AI46:AJ47"/>
    <mergeCell ref="B44:B45"/>
    <mergeCell ref="C44:H45"/>
    <mergeCell ref="I44:I45"/>
    <mergeCell ref="J44:K45"/>
    <mergeCell ref="L44:L45"/>
    <mergeCell ref="M44:N45"/>
    <mergeCell ref="O44:T45"/>
    <mergeCell ref="AA42:AA43"/>
    <mergeCell ref="AB42:AC43"/>
    <mergeCell ref="R42:R43"/>
    <mergeCell ref="S42:T43"/>
    <mergeCell ref="U42:U43"/>
    <mergeCell ref="V42:W43"/>
    <mergeCell ref="X42:X43"/>
    <mergeCell ref="Y42:Z43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U37:Z38"/>
    <mergeCell ref="AA37:AB38"/>
    <mergeCell ref="AC35:AD36"/>
    <mergeCell ref="AE35:AF36"/>
    <mergeCell ref="AG35:AI36"/>
    <mergeCell ref="AG40:AH41"/>
    <mergeCell ref="AI40:AJ41"/>
    <mergeCell ref="AJ35:AK36"/>
    <mergeCell ref="X35:X36"/>
    <mergeCell ref="Y35:Z36"/>
    <mergeCell ref="AA35:AB36"/>
    <mergeCell ref="AC37:AD38"/>
    <mergeCell ref="AE37:AF38"/>
    <mergeCell ref="AG37:AI38"/>
    <mergeCell ref="AJ37:AK38"/>
    <mergeCell ref="AK40:AL41"/>
    <mergeCell ref="X33:X34"/>
    <mergeCell ref="Y33:Z34"/>
    <mergeCell ref="AA33:AB34"/>
    <mergeCell ref="S33:T34"/>
    <mergeCell ref="U33:U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L28:P29"/>
    <mergeCell ref="Q28:R29"/>
    <mergeCell ref="V28:W29"/>
    <mergeCell ref="X28:AB29"/>
    <mergeCell ref="AC28:AD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V33:W34"/>
    <mergeCell ref="AC31:AD32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B28:B29"/>
    <mergeCell ref="C28:E29"/>
    <mergeCell ref="F28:I29"/>
    <mergeCell ref="J28:K2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AI9:AP9"/>
    <mergeCell ref="X9:AD9"/>
    <mergeCell ref="AE9:AH9"/>
    <mergeCell ref="X12:AD13"/>
    <mergeCell ref="AE12:AH13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A1:AQ1"/>
    <mergeCell ref="AE28:AH29"/>
    <mergeCell ref="AI28:AP29"/>
    <mergeCell ref="K4:Q4"/>
    <mergeCell ref="R4:T4"/>
    <mergeCell ref="K5:Q5"/>
    <mergeCell ref="R5:T5"/>
    <mergeCell ref="K6:Q6"/>
    <mergeCell ref="I6:J6"/>
    <mergeCell ref="Y6:Z6"/>
    <mergeCell ref="Y7:Z7"/>
    <mergeCell ref="I4:J4"/>
    <mergeCell ref="X4:X7"/>
    <mergeCell ref="Y4:Z4"/>
    <mergeCell ref="I5:J5"/>
    <mergeCell ref="Y5:Z5"/>
    <mergeCell ref="R6:T6"/>
    <mergeCell ref="AA4:AG4"/>
    <mergeCell ref="AH4:AJ4"/>
    <mergeCell ref="AA5:AG5"/>
    <mergeCell ref="AH5:AJ5"/>
    <mergeCell ref="AM2:AO2"/>
    <mergeCell ref="H4:H6"/>
    <mergeCell ref="AA6:AG6"/>
    <mergeCell ref="AH6:AJ6"/>
    <mergeCell ref="AA7:AG7"/>
    <mergeCell ref="AH7:AJ7"/>
    <mergeCell ref="C2:F2"/>
    <mergeCell ref="G2:O2"/>
    <mergeCell ref="P2:S2"/>
    <mergeCell ref="T2:AB2"/>
    <mergeCell ref="AC2:AF2"/>
    <mergeCell ref="AG2:AL2"/>
  </mergeCells>
  <phoneticPr fontId="9"/>
  <conditionalFormatting sqref="AM2:AO2">
    <cfRule type="expression" dxfId="53" priority="17">
      <formula>WEEKDAY(AM2)=7</formula>
    </cfRule>
    <cfRule type="expression" dxfId="52" priority="18">
      <formula>WEEKDAY(AM2)=1</formula>
    </cfRule>
  </conditionalFormatting>
  <conditionalFormatting sqref="AM2:AO2">
    <cfRule type="expression" dxfId="51" priority="15">
      <formula>WEEKDAY(AM2)=7</formula>
    </cfRule>
    <cfRule type="expression" dxfId="50" priority="16">
      <formula>WEEKDAY(AM2)=1</formula>
    </cfRule>
  </conditionalFormatting>
  <conditionalFormatting sqref="AM2:AO2">
    <cfRule type="expression" dxfId="49" priority="13">
      <formula>WEEKDAY(AM2)=7</formula>
    </cfRule>
    <cfRule type="expression" dxfId="48" priority="14">
      <formula>WEEKDAY(AM2)=1</formula>
    </cfRule>
  </conditionalFormatting>
  <conditionalFormatting sqref="AM2:AO2">
    <cfRule type="expression" dxfId="47" priority="11">
      <formula>WEEKDAY(AM2)=7</formula>
    </cfRule>
    <cfRule type="expression" dxfId="46" priority="12">
      <formula>WEEKDAY(AM2)=1</formula>
    </cfRule>
  </conditionalFormatting>
  <conditionalFormatting sqref="AM2:AO2">
    <cfRule type="expression" dxfId="45" priority="9">
      <formula>WEEKDAY(AM2)=7</formula>
    </cfRule>
    <cfRule type="expression" dxfId="44" priority="10">
      <formula>WEEKDAY(AM2)=1</formula>
    </cfRule>
  </conditionalFormatting>
  <conditionalFormatting sqref="AM2:AO2">
    <cfRule type="expression" dxfId="43" priority="7">
      <formula>WEEKDAY(AM2)=7</formula>
    </cfRule>
    <cfRule type="expression" dxfId="42" priority="8">
      <formula>WEEKDAY(AM2)=1</formula>
    </cfRule>
  </conditionalFormatting>
  <conditionalFormatting sqref="AM2:AO2">
    <cfRule type="expression" dxfId="41" priority="5">
      <formula>WEEKDAY(AM2)=7</formula>
    </cfRule>
    <cfRule type="expression" dxfId="40" priority="6">
      <formula>WEEKDAY(AM2)=1</formula>
    </cfRule>
  </conditionalFormatting>
  <conditionalFormatting sqref="AM2:AO2">
    <cfRule type="expression" dxfId="39" priority="3">
      <formula>WEEKDAY(AM2)=7</formula>
    </cfRule>
    <cfRule type="expression" dxfId="38" priority="4">
      <formula>WEEKDAY(AM2)=1</formula>
    </cfRule>
  </conditionalFormatting>
  <conditionalFormatting sqref="AM2:AO2">
    <cfRule type="expression" dxfId="37" priority="1">
      <formula>WEEKDAY(AM2)=7</formula>
    </cfRule>
    <cfRule type="expression" dxfId="3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52"/>
  <sheetViews>
    <sheetView view="pageBreakPreview" topLeftCell="A3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5"/>
    <col min="44" max="44" width="3.5" style="15" customWidth="1"/>
    <col min="45" max="46" width="3.5" style="17" hidden="1" customWidth="1"/>
    <col min="47" max="47" width="3.5" style="15" customWidth="1"/>
    <col min="48" max="49" width="3.5" style="15"/>
    <col min="50" max="50" width="3.75" style="15" customWidth="1"/>
    <col min="51" max="16384" width="3.5" style="15"/>
  </cols>
  <sheetData>
    <row r="1" spans="1:50" ht="41.25" customHeight="1" x14ac:dyDescent="0.4">
      <c r="A1" s="696" t="s">
        <v>31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8"/>
      <c r="AS1" s="16">
        <v>1</v>
      </c>
    </row>
    <row r="2" spans="1:50" ht="18" customHeight="1" x14ac:dyDescent="0.4">
      <c r="C2" s="683" t="s">
        <v>12</v>
      </c>
      <c r="D2" s="683"/>
      <c r="E2" s="683"/>
      <c r="F2" s="683"/>
      <c r="G2" s="684" t="e">
        <f ca="1">INDIRECT("４月２０日組合せ!u"&amp;2*ROW()+1+19*($AS$1-1))</f>
        <v>#REF!</v>
      </c>
      <c r="H2" s="684"/>
      <c r="I2" s="684"/>
      <c r="J2" s="684"/>
      <c r="K2" s="684"/>
      <c r="L2" s="684"/>
      <c r="M2" s="684"/>
      <c r="N2" s="684"/>
      <c r="O2" s="684"/>
      <c r="P2" s="683" t="s">
        <v>13</v>
      </c>
      <c r="Q2" s="683"/>
      <c r="R2" s="683"/>
      <c r="S2" s="683"/>
      <c r="T2" s="685" t="e">
        <f ca="1">K6</f>
        <v>#REF!</v>
      </c>
      <c r="U2" s="686"/>
      <c r="V2" s="686"/>
      <c r="W2" s="686"/>
      <c r="X2" s="686"/>
      <c r="Y2" s="686"/>
      <c r="Z2" s="686"/>
      <c r="AA2" s="686"/>
      <c r="AB2" s="686"/>
      <c r="AC2" s="683" t="s">
        <v>14</v>
      </c>
      <c r="AD2" s="683"/>
      <c r="AE2" s="683"/>
      <c r="AF2" s="683"/>
      <c r="AG2" s="687">
        <v>43575</v>
      </c>
      <c r="AH2" s="688"/>
      <c r="AI2" s="688"/>
      <c r="AJ2" s="688"/>
      <c r="AK2" s="688"/>
      <c r="AL2" s="688"/>
      <c r="AM2" s="669" t="str">
        <f>"（"&amp;TEXT(AG2,"aaa")&amp;"）"</f>
        <v>（土）</v>
      </c>
      <c r="AN2" s="669"/>
      <c r="AO2" s="670"/>
      <c r="AP2" s="18"/>
    </row>
    <row r="3" spans="1:50" ht="18" customHeight="1" x14ac:dyDescent="0.4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20"/>
      <c r="AC3" s="20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50" ht="18" customHeight="1" x14ac:dyDescent="0.4">
      <c r="H4" s="671" t="s">
        <v>37</v>
      </c>
      <c r="I4" s="721">
        <v>1</v>
      </c>
      <c r="J4" s="721"/>
      <c r="K4" s="711" t="e">
        <f ca="1">INDIRECT("４月２０日組合せ!x"&amp;2*ROW()+19*($AS$1-1))</f>
        <v>#REF!</v>
      </c>
      <c r="L4" s="712"/>
      <c r="M4" s="712"/>
      <c r="N4" s="712"/>
      <c r="O4" s="712"/>
      <c r="P4" s="712"/>
      <c r="Q4" s="712"/>
      <c r="R4" s="713"/>
      <c r="S4" s="712"/>
      <c r="T4" s="714"/>
      <c r="X4" s="722" t="s">
        <v>38</v>
      </c>
      <c r="Y4" s="725">
        <v>4</v>
      </c>
      <c r="Z4" s="726"/>
      <c r="AA4" s="711" t="e">
        <f ca="1">INDIRECT("４月２０日組合せ!x"&amp;2*ROW()+19*($AS$1-1)+6)</f>
        <v>#REF!</v>
      </c>
      <c r="AB4" s="712"/>
      <c r="AC4" s="712"/>
      <c r="AD4" s="712"/>
      <c r="AE4" s="712"/>
      <c r="AF4" s="712"/>
      <c r="AG4" s="712"/>
      <c r="AH4" s="713"/>
      <c r="AI4" s="712"/>
      <c r="AJ4" s="714"/>
    </row>
    <row r="5" spans="1:50" ht="18" customHeight="1" x14ac:dyDescent="0.4">
      <c r="H5" s="672"/>
      <c r="I5" s="727">
        <v>2</v>
      </c>
      <c r="J5" s="727"/>
      <c r="K5" s="715" t="e">
        <f t="shared" ref="K5:K6" ca="1" si="0">INDIRECT("４月２０日組合せ!x"&amp;2*ROW()+19*($AS$1-1))</f>
        <v>#REF!</v>
      </c>
      <c r="L5" s="716"/>
      <c r="M5" s="716"/>
      <c r="N5" s="716"/>
      <c r="O5" s="716"/>
      <c r="P5" s="716"/>
      <c r="Q5" s="716"/>
      <c r="R5" s="676"/>
      <c r="S5" s="677"/>
      <c r="T5" s="678"/>
      <c r="X5" s="723"/>
      <c r="Y5" s="728">
        <v>5</v>
      </c>
      <c r="Z5" s="729"/>
      <c r="AA5" s="898" t="e">
        <f t="shared" ref="AA5:AA6" ca="1" si="1">INDIRECT("４月２０日組合せ!x"&amp;2*ROW()+19*($AS$1-1)+6)</f>
        <v>#REF!</v>
      </c>
      <c r="AB5" s="898"/>
      <c r="AC5" s="898"/>
      <c r="AD5" s="898"/>
      <c r="AE5" s="898"/>
      <c r="AF5" s="898"/>
      <c r="AG5" s="715"/>
      <c r="AH5" s="899"/>
      <c r="AI5" s="898"/>
      <c r="AJ5" s="898"/>
    </row>
    <row r="6" spans="1:50" ht="18" customHeight="1" x14ac:dyDescent="0.4">
      <c r="H6" s="673"/>
      <c r="I6" s="900">
        <v>3</v>
      </c>
      <c r="J6" s="900"/>
      <c r="K6" s="896" t="e">
        <f t="shared" ca="1" si="0"/>
        <v>#REF!</v>
      </c>
      <c r="L6" s="897"/>
      <c r="M6" s="897"/>
      <c r="N6" s="897"/>
      <c r="O6" s="897"/>
      <c r="P6" s="897"/>
      <c r="Q6" s="897"/>
      <c r="R6" s="730" t="s">
        <v>33</v>
      </c>
      <c r="S6" s="731"/>
      <c r="T6" s="732"/>
      <c r="X6" s="724"/>
      <c r="Y6" s="901">
        <v>6</v>
      </c>
      <c r="Z6" s="902"/>
      <c r="AA6" s="679" t="e">
        <f t="shared" ca="1" si="1"/>
        <v>#REF!</v>
      </c>
      <c r="AB6" s="680"/>
      <c r="AC6" s="680"/>
      <c r="AD6" s="680"/>
      <c r="AE6" s="680"/>
      <c r="AF6" s="680"/>
      <c r="AG6" s="680"/>
      <c r="AH6" s="681"/>
      <c r="AI6" s="680"/>
      <c r="AJ6" s="682"/>
    </row>
    <row r="7" spans="1:50" ht="18" customHeight="1" x14ac:dyDescent="0.4">
      <c r="C7" s="21"/>
      <c r="D7" s="19"/>
      <c r="E7" s="19"/>
      <c r="F7" s="19"/>
      <c r="G7" s="19"/>
      <c r="H7" s="19"/>
      <c r="I7" s="22"/>
      <c r="J7" s="22"/>
      <c r="K7" s="22"/>
      <c r="L7" s="22"/>
      <c r="M7" s="22"/>
      <c r="N7" s="22"/>
      <c r="O7" s="22"/>
      <c r="X7" s="37"/>
      <c r="Y7" s="38"/>
      <c r="Z7" s="38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50" ht="18" customHeight="1" thickBot="1" x14ac:dyDescent="0.45"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X8" s="23"/>
    </row>
    <row r="9" spans="1:50" ht="15" thickBot="1" x14ac:dyDescent="0.45">
      <c r="B9" s="24"/>
      <c r="C9" s="689" t="s">
        <v>15</v>
      </c>
      <c r="D9" s="690"/>
      <c r="E9" s="691"/>
      <c r="F9" s="692" t="s">
        <v>16</v>
      </c>
      <c r="G9" s="693"/>
      <c r="H9" s="693"/>
      <c r="I9" s="694"/>
      <c r="J9" s="690" t="s">
        <v>17</v>
      </c>
      <c r="K9" s="693"/>
      <c r="L9" s="693"/>
      <c r="M9" s="693"/>
      <c r="N9" s="693"/>
      <c r="O9" s="693"/>
      <c r="P9" s="695"/>
      <c r="Q9" s="783" t="s">
        <v>18</v>
      </c>
      <c r="R9" s="783"/>
      <c r="S9" s="783"/>
      <c r="T9" s="783"/>
      <c r="U9" s="783"/>
      <c r="V9" s="783"/>
      <c r="W9" s="783"/>
      <c r="X9" s="792" t="s">
        <v>17</v>
      </c>
      <c r="Y9" s="693"/>
      <c r="Z9" s="693"/>
      <c r="AA9" s="693"/>
      <c r="AB9" s="693"/>
      <c r="AC9" s="693"/>
      <c r="AD9" s="694"/>
      <c r="AE9" s="692" t="s">
        <v>16</v>
      </c>
      <c r="AF9" s="693"/>
      <c r="AG9" s="693"/>
      <c r="AH9" s="694"/>
      <c r="AI9" s="788" t="s">
        <v>19</v>
      </c>
      <c r="AJ9" s="789"/>
      <c r="AK9" s="789"/>
      <c r="AL9" s="789"/>
      <c r="AM9" s="789"/>
      <c r="AN9" s="789"/>
      <c r="AO9" s="790"/>
      <c r="AP9" s="791"/>
    </row>
    <row r="10" spans="1:50" ht="14.25" customHeight="1" x14ac:dyDescent="0.4">
      <c r="B10" s="743">
        <v>1</v>
      </c>
      <c r="C10" s="745">
        <v>0.375</v>
      </c>
      <c r="D10" s="746"/>
      <c r="E10" s="747"/>
      <c r="F10" s="751"/>
      <c r="G10" s="752"/>
      <c r="H10" s="752"/>
      <c r="I10" s="753"/>
      <c r="J10" s="757" t="str">
        <f ca="1">IFERROR(VLOOKUP(AS10,$I$4:$T$6,3,0),"")&amp;IFERROR(VLOOKUP(AS10,$Y$4:$AJ$6,3,0),"")</f>
        <v/>
      </c>
      <c r="K10" s="758"/>
      <c r="L10" s="758"/>
      <c r="M10" s="758"/>
      <c r="N10" s="758"/>
      <c r="O10" s="758"/>
      <c r="P10" s="759"/>
      <c r="Q10" s="762">
        <f>IF(OR(S10="",S11=""),"",S10+S11)</f>
        <v>4</v>
      </c>
      <c r="R10" s="763"/>
      <c r="S10" s="1">
        <v>1</v>
      </c>
      <c r="T10" s="2" t="s">
        <v>20</v>
      </c>
      <c r="U10" s="1">
        <v>0</v>
      </c>
      <c r="V10" s="766">
        <f>IF(OR(U10="",U11=""),"",U10+U11)</f>
        <v>0</v>
      </c>
      <c r="W10" s="767"/>
      <c r="X10" s="770" t="str">
        <f ca="1">IFERROR(VLOOKUP(AT10,$I$4:$T$6,3,0),"")&amp;IFERROR(VLOOKUP(AT10,$Y$4:$AJ$6,3,0),"")</f>
        <v/>
      </c>
      <c r="Y10" s="771"/>
      <c r="Z10" s="771"/>
      <c r="AA10" s="771"/>
      <c r="AB10" s="771"/>
      <c r="AC10" s="771"/>
      <c r="AD10" s="772"/>
      <c r="AE10" s="751"/>
      <c r="AF10" s="752"/>
      <c r="AG10" s="752"/>
      <c r="AH10" s="753"/>
      <c r="AI10" s="776" t="e">
        <f>#REF!</f>
        <v>#REF!</v>
      </c>
      <c r="AJ10" s="705"/>
      <c r="AK10" s="705"/>
      <c r="AL10" s="705"/>
      <c r="AM10" s="705"/>
      <c r="AN10" s="705"/>
      <c r="AO10" s="706"/>
      <c r="AP10" s="707"/>
      <c r="AS10" s="17">
        <v>1</v>
      </c>
      <c r="AT10" s="17">
        <v>2</v>
      </c>
    </row>
    <row r="11" spans="1:50" ht="14.25" customHeight="1" x14ac:dyDescent="0.4">
      <c r="B11" s="744"/>
      <c r="C11" s="748"/>
      <c r="D11" s="749"/>
      <c r="E11" s="750"/>
      <c r="F11" s="754"/>
      <c r="G11" s="755"/>
      <c r="H11" s="755"/>
      <c r="I11" s="756"/>
      <c r="J11" s="760"/>
      <c r="K11" s="760"/>
      <c r="L11" s="760"/>
      <c r="M11" s="760"/>
      <c r="N11" s="760"/>
      <c r="O11" s="760"/>
      <c r="P11" s="761"/>
      <c r="Q11" s="764"/>
      <c r="R11" s="765"/>
      <c r="S11" s="3">
        <v>3</v>
      </c>
      <c r="T11" s="4" t="s">
        <v>20</v>
      </c>
      <c r="U11" s="3">
        <v>0</v>
      </c>
      <c r="V11" s="768"/>
      <c r="W11" s="769"/>
      <c r="X11" s="773"/>
      <c r="Y11" s="774"/>
      <c r="Z11" s="774"/>
      <c r="AA11" s="774"/>
      <c r="AB11" s="774"/>
      <c r="AC11" s="774"/>
      <c r="AD11" s="775"/>
      <c r="AE11" s="754"/>
      <c r="AF11" s="755"/>
      <c r="AG11" s="755"/>
      <c r="AH11" s="756"/>
      <c r="AI11" s="739"/>
      <c r="AJ11" s="740"/>
      <c r="AK11" s="740"/>
      <c r="AL11" s="740"/>
      <c r="AM11" s="740"/>
      <c r="AN11" s="740"/>
      <c r="AO11" s="741"/>
      <c r="AP11" s="742"/>
    </row>
    <row r="12" spans="1:50" ht="14.25" customHeight="1" x14ac:dyDescent="0.4">
      <c r="B12" s="744">
        <v>2</v>
      </c>
      <c r="C12" s="748">
        <v>0.40277777777777801</v>
      </c>
      <c r="D12" s="749">
        <v>0.4375</v>
      </c>
      <c r="E12" s="750"/>
      <c r="F12" s="754"/>
      <c r="G12" s="755"/>
      <c r="H12" s="755"/>
      <c r="I12" s="756"/>
      <c r="J12" s="777" t="str">
        <f t="shared" ref="J12" ca="1" si="2">IFERROR(VLOOKUP(AS12,$I$4:$T$6,3,0),"")&amp;IFERROR(VLOOKUP(AS12,$Y$4:$AJ$6,3,0),"")</f>
        <v/>
      </c>
      <c r="K12" s="778"/>
      <c r="L12" s="778"/>
      <c r="M12" s="778"/>
      <c r="N12" s="778"/>
      <c r="O12" s="778"/>
      <c r="P12" s="779"/>
      <c r="Q12" s="781">
        <f>IF(OR(S12="",S13=""),"",S12+S13)</f>
        <v>2</v>
      </c>
      <c r="R12" s="782"/>
      <c r="S12" s="1">
        <v>1</v>
      </c>
      <c r="T12" s="2" t="s">
        <v>20</v>
      </c>
      <c r="U12" s="1">
        <v>0</v>
      </c>
      <c r="V12" s="781">
        <f t="shared" ref="V12" si="3">IF(OR(U12="",U13=""),"",U12+U13)</f>
        <v>0</v>
      </c>
      <c r="W12" s="782"/>
      <c r="X12" s="785" t="str">
        <f t="shared" ref="X12" ca="1" si="4">IFERROR(VLOOKUP(AT12,$I$4:$T$6,3,0),"")&amp;IFERROR(VLOOKUP(AT12,$Y$4:$AJ$6,3,0),"")</f>
        <v/>
      </c>
      <c r="Y12" s="786"/>
      <c r="Z12" s="786"/>
      <c r="AA12" s="786"/>
      <c r="AB12" s="786"/>
      <c r="AC12" s="786"/>
      <c r="AD12" s="787"/>
      <c r="AE12" s="754"/>
      <c r="AF12" s="755"/>
      <c r="AG12" s="755"/>
      <c r="AH12" s="756"/>
      <c r="AI12" s="735" t="e">
        <f>#REF!</f>
        <v>#REF!</v>
      </c>
      <c r="AJ12" s="736"/>
      <c r="AK12" s="736"/>
      <c r="AL12" s="736"/>
      <c r="AM12" s="736"/>
      <c r="AN12" s="736"/>
      <c r="AO12" s="737"/>
      <c r="AP12" s="738"/>
      <c r="AS12" s="17">
        <v>4</v>
      </c>
      <c r="AT12" s="17">
        <v>5</v>
      </c>
    </row>
    <row r="13" spans="1:50" ht="14.25" customHeight="1" x14ac:dyDescent="0.4">
      <c r="B13" s="744"/>
      <c r="C13" s="748"/>
      <c r="D13" s="749"/>
      <c r="E13" s="750"/>
      <c r="F13" s="754"/>
      <c r="G13" s="755"/>
      <c r="H13" s="755"/>
      <c r="I13" s="756"/>
      <c r="J13" s="780"/>
      <c r="K13" s="760"/>
      <c r="L13" s="760"/>
      <c r="M13" s="760"/>
      <c r="N13" s="760"/>
      <c r="O13" s="760"/>
      <c r="P13" s="761"/>
      <c r="Q13" s="768"/>
      <c r="R13" s="769"/>
      <c r="S13" s="3">
        <v>1</v>
      </c>
      <c r="T13" s="4" t="s">
        <v>20</v>
      </c>
      <c r="U13" s="3">
        <v>0</v>
      </c>
      <c r="V13" s="768"/>
      <c r="W13" s="769"/>
      <c r="X13" s="773"/>
      <c r="Y13" s="774"/>
      <c r="Z13" s="774"/>
      <c r="AA13" s="774"/>
      <c r="AB13" s="774"/>
      <c r="AC13" s="774"/>
      <c r="AD13" s="775"/>
      <c r="AE13" s="754"/>
      <c r="AF13" s="755"/>
      <c r="AG13" s="755"/>
      <c r="AH13" s="756"/>
      <c r="AI13" s="739"/>
      <c r="AJ13" s="740"/>
      <c r="AK13" s="740"/>
      <c r="AL13" s="740"/>
      <c r="AM13" s="740"/>
      <c r="AN13" s="740"/>
      <c r="AO13" s="741"/>
      <c r="AP13" s="742"/>
    </row>
    <row r="14" spans="1:50" ht="14.25" customHeight="1" x14ac:dyDescent="0.4">
      <c r="B14" s="744">
        <v>3</v>
      </c>
      <c r="C14" s="748">
        <v>0.43055555555555602</v>
      </c>
      <c r="D14" s="749"/>
      <c r="E14" s="750"/>
      <c r="F14" s="754"/>
      <c r="G14" s="755"/>
      <c r="H14" s="755"/>
      <c r="I14" s="756"/>
      <c r="J14" s="784" t="str">
        <f t="shared" ref="J14" ca="1" si="5">IFERROR(VLOOKUP(AS14,$I$4:$T$6,3,0),"")&amp;IFERROR(VLOOKUP(AS14,$Y$4:$AJ$6,3,0),"")</f>
        <v/>
      </c>
      <c r="K14" s="778"/>
      <c r="L14" s="778"/>
      <c r="M14" s="778"/>
      <c r="N14" s="778"/>
      <c r="O14" s="778"/>
      <c r="P14" s="779"/>
      <c r="Q14" s="781">
        <f t="shared" ref="Q14" si="6">IF(OR(S14="",S15=""),"",S14+S15)</f>
        <v>0</v>
      </c>
      <c r="R14" s="782"/>
      <c r="S14" s="1">
        <v>0</v>
      </c>
      <c r="T14" s="2" t="s">
        <v>20</v>
      </c>
      <c r="U14" s="1">
        <v>1</v>
      </c>
      <c r="V14" s="781">
        <f t="shared" ref="V14" si="7">IF(OR(U14="",U15=""),"",U14+U15)</f>
        <v>6</v>
      </c>
      <c r="W14" s="782"/>
      <c r="X14" s="785" t="str">
        <f t="shared" ref="X14" ca="1" si="8">IFERROR(VLOOKUP(AT14,$I$4:$T$6,3,0),"")&amp;IFERROR(VLOOKUP(AT14,$Y$4:$AJ$6,3,0),"")</f>
        <v/>
      </c>
      <c r="Y14" s="786"/>
      <c r="Z14" s="786"/>
      <c r="AA14" s="786"/>
      <c r="AB14" s="786"/>
      <c r="AC14" s="786"/>
      <c r="AD14" s="787"/>
      <c r="AE14" s="754"/>
      <c r="AF14" s="755"/>
      <c r="AG14" s="755"/>
      <c r="AH14" s="756"/>
      <c r="AI14" s="735" t="e">
        <f>#REF!</f>
        <v>#REF!</v>
      </c>
      <c r="AJ14" s="736"/>
      <c r="AK14" s="736"/>
      <c r="AL14" s="736"/>
      <c r="AM14" s="736"/>
      <c r="AN14" s="736"/>
      <c r="AO14" s="737"/>
      <c r="AP14" s="738"/>
      <c r="AS14" s="17">
        <v>2</v>
      </c>
      <c r="AT14" s="17">
        <v>3</v>
      </c>
    </row>
    <row r="15" spans="1:50" ht="14.25" customHeight="1" x14ac:dyDescent="0.4">
      <c r="B15" s="744"/>
      <c r="C15" s="748"/>
      <c r="D15" s="749"/>
      <c r="E15" s="750"/>
      <c r="F15" s="754"/>
      <c r="G15" s="755"/>
      <c r="H15" s="755"/>
      <c r="I15" s="756"/>
      <c r="J15" s="760"/>
      <c r="K15" s="760"/>
      <c r="L15" s="760"/>
      <c r="M15" s="760"/>
      <c r="N15" s="760"/>
      <c r="O15" s="760"/>
      <c r="P15" s="761"/>
      <c r="Q15" s="768"/>
      <c r="R15" s="769"/>
      <c r="S15" s="3">
        <v>0</v>
      </c>
      <c r="T15" s="4" t="s">
        <v>20</v>
      </c>
      <c r="U15" s="3">
        <v>5</v>
      </c>
      <c r="V15" s="768"/>
      <c r="W15" s="769"/>
      <c r="X15" s="773"/>
      <c r="Y15" s="774"/>
      <c r="Z15" s="774"/>
      <c r="AA15" s="774"/>
      <c r="AB15" s="774"/>
      <c r="AC15" s="774"/>
      <c r="AD15" s="775"/>
      <c r="AE15" s="754"/>
      <c r="AF15" s="755"/>
      <c r="AG15" s="755"/>
      <c r="AH15" s="756"/>
      <c r="AI15" s="739"/>
      <c r="AJ15" s="740"/>
      <c r="AK15" s="740"/>
      <c r="AL15" s="740"/>
      <c r="AM15" s="740"/>
      <c r="AN15" s="740"/>
      <c r="AO15" s="741"/>
      <c r="AP15" s="742"/>
    </row>
    <row r="16" spans="1:50" ht="14.25" customHeight="1" x14ac:dyDescent="0.4">
      <c r="B16" s="744">
        <v>4</v>
      </c>
      <c r="C16" s="748">
        <v>0.45833333333333298</v>
      </c>
      <c r="D16" s="749">
        <v>0.4375</v>
      </c>
      <c r="E16" s="750"/>
      <c r="F16" s="754"/>
      <c r="G16" s="755"/>
      <c r="H16" s="755"/>
      <c r="I16" s="756"/>
      <c r="J16" s="784" t="str">
        <f t="shared" ref="J16" ca="1" si="9">IFERROR(VLOOKUP(AS16,$I$4:$T$6,3,0),"")&amp;IFERROR(VLOOKUP(AS16,$Y$4:$AJ$6,3,0),"")</f>
        <v/>
      </c>
      <c r="K16" s="778"/>
      <c r="L16" s="778"/>
      <c r="M16" s="778"/>
      <c r="N16" s="778"/>
      <c r="O16" s="778"/>
      <c r="P16" s="779"/>
      <c r="Q16" s="781">
        <f t="shared" ref="Q16" si="10">IF(OR(S16="",S17=""),"",S16+S17)</f>
        <v>1</v>
      </c>
      <c r="R16" s="782"/>
      <c r="S16" s="1">
        <v>1</v>
      </c>
      <c r="T16" s="2" t="s">
        <v>20</v>
      </c>
      <c r="U16" s="1">
        <v>0</v>
      </c>
      <c r="V16" s="781">
        <f t="shared" ref="V16" si="11">IF(OR(U16="",U17=""),"",U16+U17)</f>
        <v>1</v>
      </c>
      <c r="W16" s="782"/>
      <c r="X16" s="785" t="str">
        <f t="shared" ref="X16" ca="1" si="12">IFERROR(VLOOKUP(AT16,$I$4:$T$6,3,0),"")&amp;IFERROR(VLOOKUP(AT16,$Y$4:$AJ$6,3,0),"")</f>
        <v/>
      </c>
      <c r="Y16" s="786"/>
      <c r="Z16" s="786"/>
      <c r="AA16" s="786"/>
      <c r="AB16" s="786"/>
      <c r="AC16" s="786"/>
      <c r="AD16" s="787"/>
      <c r="AE16" s="754"/>
      <c r="AF16" s="755"/>
      <c r="AG16" s="755"/>
      <c r="AH16" s="756"/>
      <c r="AI16" s="735" t="e">
        <f>#REF!</f>
        <v>#REF!</v>
      </c>
      <c r="AJ16" s="736"/>
      <c r="AK16" s="736"/>
      <c r="AL16" s="736"/>
      <c r="AM16" s="736"/>
      <c r="AN16" s="736"/>
      <c r="AO16" s="737"/>
      <c r="AP16" s="738"/>
      <c r="AS16" s="17">
        <v>5</v>
      </c>
      <c r="AT16" s="17">
        <v>6</v>
      </c>
    </row>
    <row r="17" spans="1:65" ht="14.25" customHeight="1" x14ac:dyDescent="0.4">
      <c r="B17" s="744"/>
      <c r="C17" s="748"/>
      <c r="D17" s="749"/>
      <c r="E17" s="750"/>
      <c r="F17" s="754"/>
      <c r="G17" s="755"/>
      <c r="H17" s="755"/>
      <c r="I17" s="756"/>
      <c r="J17" s="760"/>
      <c r="K17" s="760"/>
      <c r="L17" s="760"/>
      <c r="M17" s="760"/>
      <c r="N17" s="760"/>
      <c r="O17" s="760"/>
      <c r="P17" s="761"/>
      <c r="Q17" s="768"/>
      <c r="R17" s="769"/>
      <c r="S17" s="3">
        <v>0</v>
      </c>
      <c r="T17" s="4" t="s">
        <v>20</v>
      </c>
      <c r="U17" s="3">
        <v>1</v>
      </c>
      <c r="V17" s="768"/>
      <c r="W17" s="769"/>
      <c r="X17" s="773"/>
      <c r="Y17" s="774"/>
      <c r="Z17" s="774"/>
      <c r="AA17" s="774"/>
      <c r="AB17" s="774"/>
      <c r="AC17" s="774"/>
      <c r="AD17" s="775"/>
      <c r="AE17" s="754"/>
      <c r="AF17" s="755"/>
      <c r="AG17" s="755"/>
      <c r="AH17" s="756"/>
      <c r="AI17" s="739"/>
      <c r="AJ17" s="740"/>
      <c r="AK17" s="740"/>
      <c r="AL17" s="740"/>
      <c r="AM17" s="740"/>
      <c r="AN17" s="740"/>
      <c r="AO17" s="741"/>
      <c r="AP17" s="742"/>
    </row>
    <row r="18" spans="1:65" ht="14.25" customHeight="1" x14ac:dyDescent="0.4">
      <c r="B18" s="744">
        <v>5</v>
      </c>
      <c r="C18" s="748">
        <v>0.48611111111111099</v>
      </c>
      <c r="D18" s="749"/>
      <c r="E18" s="750"/>
      <c r="F18" s="754"/>
      <c r="G18" s="755"/>
      <c r="H18" s="755"/>
      <c r="I18" s="756"/>
      <c r="J18" s="784" t="str">
        <f t="shared" ref="J18" ca="1" si="13">IFERROR(VLOOKUP(AS18,$I$4:$T$6,3,0),"")&amp;IFERROR(VLOOKUP(AS18,$Y$4:$AJ$6,3,0),"")</f>
        <v/>
      </c>
      <c r="K18" s="778"/>
      <c r="L18" s="778"/>
      <c r="M18" s="778"/>
      <c r="N18" s="778"/>
      <c r="O18" s="778"/>
      <c r="P18" s="779"/>
      <c r="Q18" s="781">
        <f t="shared" ref="Q18" si="14">IF(OR(S18="",S19=""),"",S18+S19)</f>
        <v>1</v>
      </c>
      <c r="R18" s="782"/>
      <c r="S18" s="1">
        <v>0</v>
      </c>
      <c r="T18" s="2" t="s">
        <v>20</v>
      </c>
      <c r="U18" s="1">
        <v>0</v>
      </c>
      <c r="V18" s="781">
        <f t="shared" ref="V18" si="15">IF(OR(U18="",U19=""),"",U18+U19)</f>
        <v>0</v>
      </c>
      <c r="W18" s="782"/>
      <c r="X18" s="785" t="str">
        <f t="shared" ref="X18" ca="1" si="16">IFERROR(VLOOKUP(AT18,$I$4:$T$6,3,0),"")&amp;IFERROR(VLOOKUP(AT18,$Y$4:$AJ$6,3,0),"")</f>
        <v/>
      </c>
      <c r="Y18" s="786"/>
      <c r="Z18" s="786"/>
      <c r="AA18" s="786"/>
      <c r="AB18" s="786"/>
      <c r="AC18" s="786"/>
      <c r="AD18" s="787"/>
      <c r="AE18" s="754"/>
      <c r="AF18" s="755"/>
      <c r="AG18" s="755"/>
      <c r="AH18" s="756"/>
      <c r="AI18" s="735" t="e">
        <f>#REF!</f>
        <v>#REF!</v>
      </c>
      <c r="AJ18" s="736"/>
      <c r="AK18" s="736"/>
      <c r="AL18" s="736"/>
      <c r="AM18" s="736"/>
      <c r="AN18" s="736"/>
      <c r="AO18" s="737"/>
      <c r="AP18" s="738"/>
      <c r="AS18" s="17">
        <v>1</v>
      </c>
      <c r="AT18" s="17">
        <v>3</v>
      </c>
    </row>
    <row r="19" spans="1:65" ht="14.25" customHeight="1" x14ac:dyDescent="0.4">
      <c r="B19" s="744"/>
      <c r="C19" s="748"/>
      <c r="D19" s="749"/>
      <c r="E19" s="750"/>
      <c r="F19" s="754"/>
      <c r="G19" s="755"/>
      <c r="H19" s="755"/>
      <c r="I19" s="756"/>
      <c r="J19" s="760"/>
      <c r="K19" s="760"/>
      <c r="L19" s="760"/>
      <c r="M19" s="760"/>
      <c r="N19" s="760"/>
      <c r="O19" s="760"/>
      <c r="P19" s="761"/>
      <c r="Q19" s="768"/>
      <c r="R19" s="769"/>
      <c r="S19" s="3">
        <v>1</v>
      </c>
      <c r="T19" s="4" t="s">
        <v>20</v>
      </c>
      <c r="U19" s="3">
        <v>0</v>
      </c>
      <c r="V19" s="768"/>
      <c r="W19" s="769"/>
      <c r="X19" s="773"/>
      <c r="Y19" s="774"/>
      <c r="Z19" s="774"/>
      <c r="AA19" s="774"/>
      <c r="AB19" s="774"/>
      <c r="AC19" s="774"/>
      <c r="AD19" s="775"/>
      <c r="AE19" s="754"/>
      <c r="AF19" s="755"/>
      <c r="AG19" s="755"/>
      <c r="AH19" s="756"/>
      <c r="AI19" s="739"/>
      <c r="AJ19" s="740"/>
      <c r="AK19" s="740"/>
      <c r="AL19" s="740"/>
      <c r="AM19" s="740"/>
      <c r="AN19" s="740"/>
      <c r="AO19" s="741"/>
      <c r="AP19" s="742"/>
    </row>
    <row r="20" spans="1:65" ht="14.25" customHeight="1" x14ac:dyDescent="0.4">
      <c r="B20" s="744">
        <v>6</v>
      </c>
      <c r="C20" s="748">
        <v>0.51388888888888895</v>
      </c>
      <c r="D20" s="749"/>
      <c r="E20" s="750"/>
      <c r="F20" s="754"/>
      <c r="G20" s="755"/>
      <c r="H20" s="755"/>
      <c r="I20" s="756"/>
      <c r="J20" s="784" t="str">
        <f t="shared" ref="J20" ca="1" si="17">IFERROR(VLOOKUP(AS20,$I$4:$T$6,3,0),"")&amp;IFERROR(VLOOKUP(AS20,$Y$4:$AJ$6,3,0),"")</f>
        <v/>
      </c>
      <c r="K20" s="778"/>
      <c r="L20" s="778"/>
      <c r="M20" s="778"/>
      <c r="N20" s="778"/>
      <c r="O20" s="778"/>
      <c r="P20" s="779"/>
      <c r="Q20" s="781">
        <f t="shared" ref="Q20" si="18">IF(OR(S20="",S21=""),"",S20+S21)</f>
        <v>3</v>
      </c>
      <c r="R20" s="782"/>
      <c r="S20" s="1">
        <v>2</v>
      </c>
      <c r="T20" s="2" t="s">
        <v>20</v>
      </c>
      <c r="U20" s="1">
        <v>0</v>
      </c>
      <c r="V20" s="781">
        <f t="shared" ref="V20" si="19">IF(OR(U20="",U21=""),"",U20+U21)</f>
        <v>0</v>
      </c>
      <c r="W20" s="782"/>
      <c r="X20" s="785" t="str">
        <f t="shared" ref="X20" ca="1" si="20">IFERROR(VLOOKUP(AT20,$I$4:$T$6,3,0),"")&amp;IFERROR(VLOOKUP(AT20,$Y$4:$AJ$6,3,0),"")</f>
        <v/>
      </c>
      <c r="Y20" s="786"/>
      <c r="Z20" s="786"/>
      <c r="AA20" s="786"/>
      <c r="AB20" s="786"/>
      <c r="AC20" s="786"/>
      <c r="AD20" s="787"/>
      <c r="AE20" s="754"/>
      <c r="AF20" s="755"/>
      <c r="AG20" s="755"/>
      <c r="AH20" s="756"/>
      <c r="AI20" s="735" t="e">
        <f>#REF!</f>
        <v>#REF!</v>
      </c>
      <c r="AJ20" s="736"/>
      <c r="AK20" s="736"/>
      <c r="AL20" s="736"/>
      <c r="AM20" s="736"/>
      <c r="AN20" s="736"/>
      <c r="AO20" s="737"/>
      <c r="AP20" s="738"/>
      <c r="AS20" s="17">
        <v>4</v>
      </c>
      <c r="AT20" s="17">
        <v>6</v>
      </c>
    </row>
    <row r="21" spans="1:65" ht="14.25" customHeight="1" thickBot="1" x14ac:dyDescent="0.45">
      <c r="B21" s="824"/>
      <c r="C21" s="825"/>
      <c r="D21" s="826"/>
      <c r="E21" s="827"/>
      <c r="F21" s="820"/>
      <c r="G21" s="821"/>
      <c r="H21" s="821"/>
      <c r="I21" s="822"/>
      <c r="J21" s="829"/>
      <c r="K21" s="829"/>
      <c r="L21" s="829"/>
      <c r="M21" s="829"/>
      <c r="N21" s="829"/>
      <c r="O21" s="829"/>
      <c r="P21" s="830"/>
      <c r="Q21" s="831"/>
      <c r="R21" s="832"/>
      <c r="S21" s="9">
        <v>1</v>
      </c>
      <c r="T21" s="10" t="s">
        <v>20</v>
      </c>
      <c r="U21" s="9">
        <v>0</v>
      </c>
      <c r="V21" s="831"/>
      <c r="W21" s="832"/>
      <c r="X21" s="834"/>
      <c r="Y21" s="835"/>
      <c r="Z21" s="835"/>
      <c r="AA21" s="835"/>
      <c r="AB21" s="835"/>
      <c r="AC21" s="835"/>
      <c r="AD21" s="836"/>
      <c r="AE21" s="820"/>
      <c r="AF21" s="821"/>
      <c r="AG21" s="821"/>
      <c r="AH21" s="822"/>
      <c r="AI21" s="823"/>
      <c r="AJ21" s="708"/>
      <c r="AK21" s="708"/>
      <c r="AL21" s="708"/>
      <c r="AM21" s="708"/>
      <c r="AN21" s="708"/>
      <c r="AO21" s="709"/>
      <c r="AP21" s="710"/>
    </row>
    <row r="22" spans="1:65" ht="14.25" hidden="1" customHeight="1" x14ac:dyDescent="0.4">
      <c r="B22" s="888">
        <v>7</v>
      </c>
      <c r="C22" s="903">
        <v>0.55555555555555558</v>
      </c>
      <c r="D22" s="904">
        <v>0.4375</v>
      </c>
      <c r="E22" s="905"/>
      <c r="F22" s="906"/>
      <c r="G22" s="907"/>
      <c r="H22" s="907"/>
      <c r="I22" s="908"/>
      <c r="J22" s="888" t="str">
        <f>H4&amp;"1位"</f>
        <v>ｇ1位</v>
      </c>
      <c r="K22" s="889"/>
      <c r="L22" s="890"/>
      <c r="M22" s="891"/>
      <c r="N22" s="891"/>
      <c r="O22" s="891"/>
      <c r="P22" s="892"/>
      <c r="Q22" s="909" t="str">
        <f t="shared" ref="Q22" si="21">IF(OR(S22="",S23=""),"",S22+S23)</f>
        <v/>
      </c>
      <c r="R22" s="909"/>
      <c r="S22" s="1"/>
      <c r="T22" s="2" t="s">
        <v>20</v>
      </c>
      <c r="U22" s="1"/>
      <c r="V22" s="909" t="str">
        <f t="shared" ref="V22" si="22">IF(OR(U22="",U23=""),"",U22+U23)</f>
        <v/>
      </c>
      <c r="W22" s="909"/>
      <c r="X22" s="833"/>
      <c r="Y22" s="893"/>
      <c r="Z22" s="893"/>
      <c r="AA22" s="893"/>
      <c r="AB22" s="894"/>
      <c r="AC22" s="766" t="str">
        <f>X4&amp;"1位"</f>
        <v>ｈ1位</v>
      </c>
      <c r="AD22" s="895"/>
      <c r="AE22" s="906"/>
      <c r="AF22" s="907"/>
      <c r="AG22" s="907"/>
      <c r="AH22" s="908"/>
      <c r="AI22" s="800" t="e">
        <f>#REF!</f>
        <v>#REF!</v>
      </c>
      <c r="AJ22" s="800"/>
      <c r="AK22" s="800"/>
      <c r="AL22" s="800"/>
      <c r="AM22" s="800"/>
      <c r="AN22" s="800"/>
      <c r="AO22" s="801"/>
      <c r="AP22" s="802"/>
      <c r="AS22" s="17">
        <v>1</v>
      </c>
      <c r="AT22" s="17">
        <v>3</v>
      </c>
    </row>
    <row r="23" spans="1:65" ht="14.25" hidden="1" customHeight="1" thickBot="1" x14ac:dyDescent="0.45">
      <c r="B23" s="838"/>
      <c r="C23" s="842"/>
      <c r="D23" s="843"/>
      <c r="E23" s="844"/>
      <c r="F23" s="702"/>
      <c r="G23" s="703"/>
      <c r="H23" s="703"/>
      <c r="I23" s="704"/>
      <c r="J23" s="846"/>
      <c r="K23" s="847"/>
      <c r="L23" s="851"/>
      <c r="M23" s="852"/>
      <c r="N23" s="852"/>
      <c r="O23" s="852"/>
      <c r="P23" s="853"/>
      <c r="Q23" s="855"/>
      <c r="R23" s="855"/>
      <c r="S23" s="13"/>
      <c r="T23" s="14" t="s">
        <v>20</v>
      </c>
      <c r="U23" s="13"/>
      <c r="V23" s="855"/>
      <c r="W23" s="855"/>
      <c r="X23" s="858"/>
      <c r="Y23" s="859"/>
      <c r="Z23" s="859"/>
      <c r="AA23" s="859"/>
      <c r="AB23" s="860"/>
      <c r="AC23" s="863"/>
      <c r="AD23" s="864"/>
      <c r="AE23" s="702"/>
      <c r="AF23" s="703"/>
      <c r="AG23" s="703"/>
      <c r="AH23" s="704"/>
      <c r="AI23" s="708"/>
      <c r="AJ23" s="708"/>
      <c r="AK23" s="708"/>
      <c r="AL23" s="708"/>
      <c r="AM23" s="708"/>
      <c r="AN23" s="708"/>
      <c r="AO23" s="709"/>
      <c r="AP23" s="710"/>
    </row>
    <row r="24" spans="1:65" ht="14.25" hidden="1" customHeight="1" x14ac:dyDescent="0.4">
      <c r="B24" s="744">
        <v>8</v>
      </c>
      <c r="C24" s="748">
        <v>0.56944444444444398</v>
      </c>
      <c r="D24" s="749">
        <v>0.4375</v>
      </c>
      <c r="E24" s="750"/>
      <c r="F24" s="754"/>
      <c r="G24" s="755"/>
      <c r="H24" s="755"/>
      <c r="I24" s="756"/>
      <c r="J24" s="784" t="str">
        <f>IFERROR(VLOOKUP(#REF!,$I$4:$T$6,3,0),"")&amp;IFERROR(VLOOKUP(#REF!,$Y$4:$AJ$7,3,0),"")</f>
        <v/>
      </c>
      <c r="K24" s="778"/>
      <c r="L24" s="778"/>
      <c r="M24" s="778"/>
      <c r="N24" s="778"/>
      <c r="O24" s="778"/>
      <c r="P24" s="779"/>
      <c r="Q24" s="781" t="str">
        <f t="shared" ref="Q24" si="23">IF(OR(S24="",S25=""),"",S24+S25)</f>
        <v/>
      </c>
      <c r="R24" s="782"/>
      <c r="S24" s="1"/>
      <c r="T24" s="2" t="s">
        <v>20</v>
      </c>
      <c r="U24" s="1"/>
      <c r="V24" s="781" t="str">
        <f t="shared" ref="V24" si="24">IF(OR(U24="",U25=""),"",U24+U25)</f>
        <v/>
      </c>
      <c r="W24" s="782"/>
      <c r="X24" s="785" t="str">
        <f>IFERROR(VLOOKUP(#REF!,$I$4:$T$6,3,0),"")&amp;IFERROR(VLOOKUP(#REF!,$Y$4:$AJ$7,3,0),"")</f>
        <v/>
      </c>
      <c r="Y24" s="786"/>
      <c r="Z24" s="786"/>
      <c r="AA24" s="786"/>
      <c r="AB24" s="786"/>
      <c r="AC24" s="786"/>
      <c r="AD24" s="787"/>
      <c r="AE24" s="754"/>
      <c r="AF24" s="755"/>
      <c r="AG24" s="755"/>
      <c r="AH24" s="756"/>
      <c r="AI24" s="735" t="e">
        <f>#REF!</f>
        <v>#REF!</v>
      </c>
      <c r="AJ24" s="736"/>
      <c r="AK24" s="736"/>
      <c r="AL24" s="736"/>
      <c r="AM24" s="736"/>
      <c r="AN24" s="736"/>
      <c r="AO24" s="737"/>
      <c r="AP24" s="738"/>
      <c r="AS24" s="17">
        <v>4</v>
      </c>
      <c r="AT24" s="17">
        <v>7</v>
      </c>
    </row>
    <row r="25" spans="1:65" ht="14.25" hidden="1" customHeight="1" x14ac:dyDescent="0.4">
      <c r="B25" s="744"/>
      <c r="C25" s="748"/>
      <c r="D25" s="749"/>
      <c r="E25" s="750"/>
      <c r="F25" s="754"/>
      <c r="G25" s="755"/>
      <c r="H25" s="755"/>
      <c r="I25" s="756"/>
      <c r="J25" s="760"/>
      <c r="K25" s="760"/>
      <c r="L25" s="760"/>
      <c r="M25" s="760"/>
      <c r="N25" s="760"/>
      <c r="O25" s="760"/>
      <c r="P25" s="761"/>
      <c r="Q25" s="768"/>
      <c r="R25" s="769"/>
      <c r="S25" s="3"/>
      <c r="T25" s="4" t="s">
        <v>20</v>
      </c>
      <c r="U25" s="3"/>
      <c r="V25" s="768"/>
      <c r="W25" s="769"/>
      <c r="X25" s="773"/>
      <c r="Y25" s="774"/>
      <c r="Z25" s="774"/>
      <c r="AA25" s="774"/>
      <c r="AB25" s="774"/>
      <c r="AC25" s="774"/>
      <c r="AD25" s="775"/>
      <c r="AE25" s="754"/>
      <c r="AF25" s="755"/>
      <c r="AG25" s="755"/>
      <c r="AH25" s="756"/>
      <c r="AI25" s="739"/>
      <c r="AJ25" s="740"/>
      <c r="AK25" s="740"/>
      <c r="AL25" s="740"/>
      <c r="AM25" s="740"/>
      <c r="AN25" s="740"/>
      <c r="AO25" s="741"/>
      <c r="AP25" s="742"/>
    </row>
    <row r="26" spans="1:65" ht="14.25" hidden="1" customHeight="1" x14ac:dyDescent="0.4">
      <c r="B26" s="743">
        <v>9</v>
      </c>
      <c r="C26" s="745">
        <v>0.59722222222222199</v>
      </c>
      <c r="D26" s="746">
        <v>0.4375</v>
      </c>
      <c r="E26" s="747"/>
      <c r="F26" s="817"/>
      <c r="G26" s="818"/>
      <c r="H26" s="818"/>
      <c r="I26" s="819"/>
      <c r="J26" s="828" t="str">
        <f>IFERROR(VLOOKUP(#REF!,$I$4:$T$6,3,0),"")&amp;IFERROR(VLOOKUP(#REF!,$Y$4:$AJ$7,3,0),"")</f>
        <v/>
      </c>
      <c r="K26" s="807"/>
      <c r="L26" s="807"/>
      <c r="M26" s="807"/>
      <c r="N26" s="807"/>
      <c r="O26" s="807"/>
      <c r="P26" s="808"/>
      <c r="Q26" s="766" t="str">
        <f t="shared" ref="Q26" si="25">IF(OR(S26="",S27=""),"",S26+S27)</f>
        <v/>
      </c>
      <c r="R26" s="767"/>
      <c r="S26" s="1"/>
      <c r="T26" s="2" t="s">
        <v>20</v>
      </c>
      <c r="U26" s="1"/>
      <c r="V26" s="766" t="str">
        <f t="shared" ref="V26" si="26">IF(OR(U26="",U27=""),"",U26+U27)</f>
        <v/>
      </c>
      <c r="W26" s="767"/>
      <c r="X26" s="833" t="str">
        <f>IFERROR(VLOOKUP(#REF!,$I$4:$T$6,3,0),"")&amp;IFERROR(VLOOKUP(#REF!,$Y$4:$AJ$7,3,0),"")</f>
        <v/>
      </c>
      <c r="Y26" s="794"/>
      <c r="Z26" s="794"/>
      <c r="AA26" s="794"/>
      <c r="AB26" s="794"/>
      <c r="AC26" s="794"/>
      <c r="AD26" s="795"/>
      <c r="AE26" s="817"/>
      <c r="AF26" s="818"/>
      <c r="AG26" s="818"/>
      <c r="AH26" s="819"/>
      <c r="AI26" s="735" t="e">
        <f>#REF!</f>
        <v>#REF!</v>
      </c>
      <c r="AJ26" s="736"/>
      <c r="AK26" s="736"/>
      <c r="AL26" s="736"/>
      <c r="AM26" s="736"/>
      <c r="AN26" s="736"/>
      <c r="AO26" s="737"/>
      <c r="AP26" s="738"/>
      <c r="AS26" s="17">
        <v>5</v>
      </c>
      <c r="AT26" s="17">
        <v>6</v>
      </c>
    </row>
    <row r="27" spans="1:65" ht="14.25" hidden="1" customHeight="1" thickBot="1" x14ac:dyDescent="0.45">
      <c r="B27" s="824"/>
      <c r="C27" s="825"/>
      <c r="D27" s="826"/>
      <c r="E27" s="827"/>
      <c r="F27" s="820"/>
      <c r="G27" s="821"/>
      <c r="H27" s="821"/>
      <c r="I27" s="822"/>
      <c r="J27" s="829"/>
      <c r="K27" s="829"/>
      <c r="L27" s="829"/>
      <c r="M27" s="829"/>
      <c r="N27" s="829"/>
      <c r="O27" s="829"/>
      <c r="P27" s="830"/>
      <c r="Q27" s="831"/>
      <c r="R27" s="832"/>
      <c r="S27" s="9"/>
      <c r="T27" s="10" t="s">
        <v>20</v>
      </c>
      <c r="U27" s="9"/>
      <c r="V27" s="831"/>
      <c r="W27" s="832"/>
      <c r="X27" s="834"/>
      <c r="Y27" s="835"/>
      <c r="Z27" s="835"/>
      <c r="AA27" s="835"/>
      <c r="AB27" s="835"/>
      <c r="AC27" s="835"/>
      <c r="AD27" s="836"/>
      <c r="AE27" s="820"/>
      <c r="AF27" s="821"/>
      <c r="AG27" s="821"/>
      <c r="AH27" s="822"/>
      <c r="AI27" s="823"/>
      <c r="AJ27" s="708"/>
      <c r="AK27" s="708"/>
      <c r="AL27" s="708"/>
      <c r="AM27" s="708"/>
      <c r="AN27" s="708"/>
      <c r="AO27" s="709"/>
      <c r="AP27" s="710"/>
    </row>
    <row r="28" spans="1:65" ht="14.25" hidden="1" customHeight="1" x14ac:dyDescent="0.4">
      <c r="B28" s="837">
        <v>10</v>
      </c>
      <c r="C28" s="839">
        <v>0.63888888888888895</v>
      </c>
      <c r="D28" s="840">
        <v>0.4375</v>
      </c>
      <c r="E28" s="841"/>
      <c r="F28" s="699"/>
      <c r="G28" s="700"/>
      <c r="H28" s="700"/>
      <c r="I28" s="701"/>
      <c r="J28" s="837" t="str">
        <f>H4&amp;"1位"</f>
        <v>ｇ1位</v>
      </c>
      <c r="K28" s="845"/>
      <c r="L28" s="848"/>
      <c r="M28" s="849"/>
      <c r="N28" s="849"/>
      <c r="O28" s="849"/>
      <c r="P28" s="850"/>
      <c r="Q28" s="854" t="str">
        <f t="shared" ref="Q28" si="27">IF(OR(S28="",S29=""),"",S28+S29)</f>
        <v/>
      </c>
      <c r="R28" s="854"/>
      <c r="S28" s="11"/>
      <c r="T28" s="12" t="s">
        <v>20</v>
      </c>
      <c r="U28" s="11"/>
      <c r="V28" s="854" t="str">
        <f t="shared" ref="V28" si="28">IF(OR(U28="",U29=""),"",U28+U29)</f>
        <v/>
      </c>
      <c r="W28" s="854"/>
      <c r="X28" s="770"/>
      <c r="Y28" s="856"/>
      <c r="Z28" s="856"/>
      <c r="AA28" s="856"/>
      <c r="AB28" s="857"/>
      <c r="AC28" s="861" t="str">
        <f>X4&amp;"1位"</f>
        <v>ｈ1位</v>
      </c>
      <c r="AD28" s="862"/>
      <c r="AE28" s="699"/>
      <c r="AF28" s="700"/>
      <c r="AG28" s="700"/>
      <c r="AH28" s="701"/>
      <c r="AI28" s="705" t="e">
        <f>#REF!</f>
        <v>#REF!</v>
      </c>
      <c r="AJ28" s="705"/>
      <c r="AK28" s="705"/>
      <c r="AL28" s="705"/>
      <c r="AM28" s="705"/>
      <c r="AN28" s="705"/>
      <c r="AO28" s="706"/>
      <c r="AP28" s="707"/>
      <c r="AS28" s="17">
        <v>5</v>
      </c>
      <c r="AT28" s="17">
        <v>6</v>
      </c>
    </row>
    <row r="29" spans="1:65" ht="14.25" hidden="1" customHeight="1" thickBot="1" x14ac:dyDescent="0.45">
      <c r="B29" s="838"/>
      <c r="C29" s="842"/>
      <c r="D29" s="843"/>
      <c r="E29" s="844"/>
      <c r="F29" s="702"/>
      <c r="G29" s="703"/>
      <c r="H29" s="703"/>
      <c r="I29" s="704"/>
      <c r="J29" s="846"/>
      <c r="K29" s="847"/>
      <c r="L29" s="851"/>
      <c r="M29" s="852"/>
      <c r="N29" s="852"/>
      <c r="O29" s="852"/>
      <c r="P29" s="853"/>
      <c r="Q29" s="855"/>
      <c r="R29" s="855"/>
      <c r="S29" s="13"/>
      <c r="T29" s="14" t="s">
        <v>20</v>
      </c>
      <c r="U29" s="13"/>
      <c r="V29" s="855"/>
      <c r="W29" s="855"/>
      <c r="X29" s="858"/>
      <c r="Y29" s="859"/>
      <c r="Z29" s="859"/>
      <c r="AA29" s="859"/>
      <c r="AB29" s="860"/>
      <c r="AC29" s="863"/>
      <c r="AD29" s="864"/>
      <c r="AE29" s="702"/>
      <c r="AF29" s="703"/>
      <c r="AG29" s="703"/>
      <c r="AH29" s="704"/>
      <c r="AI29" s="708"/>
      <c r="AJ29" s="708"/>
      <c r="AK29" s="708"/>
      <c r="AL29" s="708"/>
      <c r="AM29" s="708"/>
      <c r="AN29" s="708"/>
      <c r="AO29" s="709"/>
      <c r="AP29" s="710"/>
    </row>
    <row r="30" spans="1:65" s="34" customFormat="1" ht="17.25" x14ac:dyDescent="0.4">
      <c r="A30" s="25"/>
      <c r="B30" s="26"/>
      <c r="C30" s="27"/>
      <c r="D30" s="27"/>
      <c r="E30" s="27"/>
      <c r="F30" s="26"/>
      <c r="G30" s="26"/>
      <c r="H30" s="26"/>
      <c r="I30" s="26"/>
      <c r="J30" s="26"/>
      <c r="K30" s="28"/>
      <c r="L30" s="28"/>
      <c r="M30" s="29"/>
      <c r="N30" s="30"/>
      <c r="O30" s="29"/>
      <c r="P30" s="28"/>
      <c r="Q30" s="28"/>
      <c r="R30" s="26"/>
      <c r="S30" s="26"/>
      <c r="T30" s="26"/>
      <c r="U30" s="26"/>
      <c r="V30" s="26"/>
      <c r="W30" s="31"/>
      <c r="X30" s="31"/>
      <c r="Y30" s="31"/>
      <c r="Z30" s="31"/>
      <c r="AA30" s="31"/>
      <c r="AB30" s="31"/>
      <c r="AC30" s="32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S30" s="17"/>
      <c r="AT30" s="17"/>
    </row>
    <row r="31" spans="1:65" s="35" customFormat="1" ht="11.25" customHeight="1" x14ac:dyDescent="0.4">
      <c r="B31" s="877"/>
      <c r="C31" s="879" t="str">
        <f>H4</f>
        <v>ｇ</v>
      </c>
      <c r="D31" s="880"/>
      <c r="E31" s="880"/>
      <c r="F31" s="880"/>
      <c r="G31" s="880"/>
      <c r="H31" s="881"/>
      <c r="I31" s="813" t="e">
        <f ca="1">IF(C33="","",C33)</f>
        <v>#REF!</v>
      </c>
      <c r="J31" s="737"/>
      <c r="K31" s="737"/>
      <c r="L31" s="737"/>
      <c r="M31" s="737"/>
      <c r="N31" s="814"/>
      <c r="O31" s="813" t="e">
        <f ca="1">IF(C35="","",C35)</f>
        <v>#REF!</v>
      </c>
      <c r="P31" s="737"/>
      <c r="Q31" s="737"/>
      <c r="R31" s="737"/>
      <c r="S31" s="737"/>
      <c r="T31" s="814"/>
      <c r="U31" s="813" t="e">
        <f ca="1">IF(C37="","",C37)</f>
        <v>#REF!</v>
      </c>
      <c r="V31" s="737"/>
      <c r="W31" s="737"/>
      <c r="X31" s="737"/>
      <c r="Y31" s="737"/>
      <c r="Z31" s="814"/>
      <c r="AA31" s="813" t="s">
        <v>21</v>
      </c>
      <c r="AB31" s="814"/>
      <c r="AC31" s="813" t="s">
        <v>18</v>
      </c>
      <c r="AD31" s="814"/>
      <c r="AE31" s="813" t="s">
        <v>22</v>
      </c>
      <c r="AF31" s="814"/>
      <c r="AG31" s="813" t="s">
        <v>23</v>
      </c>
      <c r="AH31" s="737"/>
      <c r="AI31" s="814"/>
      <c r="AJ31" s="813" t="s">
        <v>24</v>
      </c>
      <c r="AK31" s="814"/>
      <c r="AR31" s="36"/>
      <c r="AS31" s="17"/>
      <c r="AT31" s="17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s="35" customFormat="1" ht="11.25" customHeight="1" x14ac:dyDescent="0.4">
      <c r="B32" s="878"/>
      <c r="C32" s="882"/>
      <c r="D32" s="883"/>
      <c r="E32" s="883"/>
      <c r="F32" s="883"/>
      <c r="G32" s="883"/>
      <c r="H32" s="884"/>
      <c r="I32" s="815"/>
      <c r="J32" s="741"/>
      <c r="K32" s="741"/>
      <c r="L32" s="741"/>
      <c r="M32" s="741"/>
      <c r="N32" s="816"/>
      <c r="O32" s="815"/>
      <c r="P32" s="741"/>
      <c r="Q32" s="741"/>
      <c r="R32" s="741"/>
      <c r="S32" s="741"/>
      <c r="T32" s="816"/>
      <c r="U32" s="815"/>
      <c r="V32" s="741"/>
      <c r="W32" s="741"/>
      <c r="X32" s="741"/>
      <c r="Y32" s="741"/>
      <c r="Z32" s="816"/>
      <c r="AA32" s="815"/>
      <c r="AB32" s="816"/>
      <c r="AC32" s="815"/>
      <c r="AD32" s="816"/>
      <c r="AE32" s="815"/>
      <c r="AF32" s="816"/>
      <c r="AG32" s="815"/>
      <c r="AH32" s="741"/>
      <c r="AI32" s="816"/>
      <c r="AJ32" s="815"/>
      <c r="AK32" s="816"/>
      <c r="AR32" s="36"/>
      <c r="AS32" s="33"/>
      <c r="AT32" s="33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2:65" s="35" customFormat="1" ht="11.25" customHeight="1" x14ac:dyDescent="0.4">
      <c r="B33" s="865">
        <v>1</v>
      </c>
      <c r="C33" s="866" t="e">
        <f ca="1">K4</f>
        <v>#REF!</v>
      </c>
      <c r="D33" s="737"/>
      <c r="E33" s="737"/>
      <c r="F33" s="737"/>
      <c r="G33" s="737"/>
      <c r="H33" s="814"/>
      <c r="I33" s="867"/>
      <c r="J33" s="868"/>
      <c r="K33" s="868"/>
      <c r="L33" s="868"/>
      <c r="M33" s="868"/>
      <c r="N33" s="869"/>
      <c r="O33" s="873" t="str">
        <f>IF(OR(P33="",S33=""),"",IF(P33&gt;S33,"○",IF(P33=S33,"△","●")))</f>
        <v>○</v>
      </c>
      <c r="P33" s="809">
        <f>$Q$10</f>
        <v>4</v>
      </c>
      <c r="Q33" s="810"/>
      <c r="R33" s="875" t="s">
        <v>9</v>
      </c>
      <c r="S33" s="809">
        <f>$V$10</f>
        <v>0</v>
      </c>
      <c r="T33" s="814"/>
      <c r="U33" s="873" t="str">
        <f>IF(OR(V33="",Y33=""),"",IF(V33&gt;Y33,"○",IF(V33=Y33,"△","●")))</f>
        <v>○</v>
      </c>
      <c r="V33" s="809">
        <f>$Q$18</f>
        <v>1</v>
      </c>
      <c r="W33" s="810"/>
      <c r="X33" s="875" t="s">
        <v>9</v>
      </c>
      <c r="Y33" s="809">
        <f>$V$18</f>
        <v>0</v>
      </c>
      <c r="Z33" s="814"/>
      <c r="AA33" s="813">
        <f t="shared" ref="AA33:AA37" si="29">IF(AND($J33="",$P33="",$V33=""),"",COUNTIF($I33:$Z33,"○")*3+COUNTIF($I33:$Z33,"△")*1)</f>
        <v>6</v>
      </c>
      <c r="AB33" s="814"/>
      <c r="AC33" s="813">
        <f t="shared" ref="AC33:AC37" si="30">IF(AND($J33="",$P33="",$V33=""),"",SUM($J33,$P33,$V33))</f>
        <v>5</v>
      </c>
      <c r="AD33" s="814"/>
      <c r="AE33" s="813">
        <f t="shared" ref="AE33:AE37" si="31">IF(AND($M33="",$S33="",$Y33=""),"",SUM($M33,$S33,$Y33))</f>
        <v>0</v>
      </c>
      <c r="AF33" s="814"/>
      <c r="AG33" s="813">
        <f t="shared" ref="AG33:AG37" si="32">IF(OR(AC33="",AE33=""),"",AC33-AE33)</f>
        <v>5</v>
      </c>
      <c r="AH33" s="737"/>
      <c r="AI33" s="814"/>
      <c r="AJ33" s="813">
        <v>1</v>
      </c>
      <c r="AK33" s="814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2:65" s="35" customFormat="1" ht="11.25" customHeight="1" x14ac:dyDescent="0.4">
      <c r="B34" s="865"/>
      <c r="C34" s="815"/>
      <c r="D34" s="741"/>
      <c r="E34" s="741"/>
      <c r="F34" s="741"/>
      <c r="G34" s="741"/>
      <c r="H34" s="816"/>
      <c r="I34" s="870"/>
      <c r="J34" s="871"/>
      <c r="K34" s="871"/>
      <c r="L34" s="871"/>
      <c r="M34" s="871"/>
      <c r="N34" s="872"/>
      <c r="O34" s="874"/>
      <c r="P34" s="811"/>
      <c r="Q34" s="812"/>
      <c r="R34" s="876"/>
      <c r="S34" s="811"/>
      <c r="T34" s="816"/>
      <c r="U34" s="874"/>
      <c r="V34" s="811"/>
      <c r="W34" s="812"/>
      <c r="X34" s="876"/>
      <c r="Y34" s="811"/>
      <c r="Z34" s="816"/>
      <c r="AA34" s="815"/>
      <c r="AB34" s="816"/>
      <c r="AC34" s="815"/>
      <c r="AD34" s="816"/>
      <c r="AE34" s="815"/>
      <c r="AF34" s="816"/>
      <c r="AG34" s="815"/>
      <c r="AH34" s="741"/>
      <c r="AI34" s="816"/>
      <c r="AJ34" s="815"/>
      <c r="AK34" s="81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2:65" s="35" customFormat="1" ht="11.25" customHeight="1" x14ac:dyDescent="0.4">
      <c r="B35" s="865">
        <v>2</v>
      </c>
      <c r="C35" s="866" t="e">
        <f ca="1">K5</f>
        <v>#REF!</v>
      </c>
      <c r="D35" s="737"/>
      <c r="E35" s="737"/>
      <c r="F35" s="737"/>
      <c r="G35" s="737"/>
      <c r="H35" s="814"/>
      <c r="I35" s="873" t="str">
        <f>IF(OR(J35="",M35=""),"",IF(J35&gt;M35,"○",IF(J35=M35,"△","●")))</f>
        <v>●</v>
      </c>
      <c r="J35" s="809">
        <f>IF(S33="","",S33)</f>
        <v>0</v>
      </c>
      <c r="K35" s="810"/>
      <c r="L35" s="875" t="s">
        <v>9</v>
      </c>
      <c r="M35" s="809">
        <f>IF(P33="","",P33)</f>
        <v>4</v>
      </c>
      <c r="N35" s="814"/>
      <c r="O35" s="867"/>
      <c r="P35" s="868"/>
      <c r="Q35" s="868"/>
      <c r="R35" s="868"/>
      <c r="S35" s="868"/>
      <c r="T35" s="869"/>
      <c r="U35" s="873" t="str">
        <f>IF(OR(V35="",Y35=""),"",IF(V35&gt;Y35,"○",IF(V35=Y35,"△","●")))</f>
        <v>●</v>
      </c>
      <c r="V35" s="809">
        <f>$Q$14</f>
        <v>0</v>
      </c>
      <c r="W35" s="810"/>
      <c r="X35" s="875" t="s">
        <v>9</v>
      </c>
      <c r="Y35" s="809">
        <f>$V$14</f>
        <v>6</v>
      </c>
      <c r="Z35" s="814"/>
      <c r="AA35" s="813">
        <f t="shared" si="29"/>
        <v>0</v>
      </c>
      <c r="AB35" s="814"/>
      <c r="AC35" s="813">
        <f t="shared" si="30"/>
        <v>0</v>
      </c>
      <c r="AD35" s="814"/>
      <c r="AE35" s="813">
        <f t="shared" si="31"/>
        <v>10</v>
      </c>
      <c r="AF35" s="814"/>
      <c r="AG35" s="813">
        <f t="shared" si="32"/>
        <v>-10</v>
      </c>
      <c r="AH35" s="737"/>
      <c r="AI35" s="814"/>
      <c r="AJ35" s="813">
        <v>3</v>
      </c>
      <c r="AK35" s="814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2:65" s="35" customFormat="1" ht="11.25" customHeight="1" x14ac:dyDescent="0.4">
      <c r="B36" s="865"/>
      <c r="C36" s="815"/>
      <c r="D36" s="741"/>
      <c r="E36" s="741"/>
      <c r="F36" s="741"/>
      <c r="G36" s="741"/>
      <c r="H36" s="816"/>
      <c r="I36" s="874"/>
      <c r="J36" s="811"/>
      <c r="K36" s="812"/>
      <c r="L36" s="876"/>
      <c r="M36" s="811"/>
      <c r="N36" s="816"/>
      <c r="O36" s="870"/>
      <c r="P36" s="871"/>
      <c r="Q36" s="871"/>
      <c r="R36" s="871"/>
      <c r="S36" s="871"/>
      <c r="T36" s="872"/>
      <c r="U36" s="874"/>
      <c r="V36" s="811"/>
      <c r="W36" s="812"/>
      <c r="X36" s="876"/>
      <c r="Y36" s="811"/>
      <c r="Z36" s="816"/>
      <c r="AA36" s="815"/>
      <c r="AB36" s="816"/>
      <c r="AC36" s="815"/>
      <c r="AD36" s="816"/>
      <c r="AE36" s="815"/>
      <c r="AF36" s="816"/>
      <c r="AG36" s="815"/>
      <c r="AH36" s="741"/>
      <c r="AI36" s="816"/>
      <c r="AJ36" s="815"/>
      <c r="AK36" s="81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2:65" s="35" customFormat="1" ht="11.25" customHeight="1" x14ac:dyDescent="0.4">
      <c r="B37" s="865">
        <v>3</v>
      </c>
      <c r="C37" s="866" t="e">
        <f ca="1">K6</f>
        <v>#REF!</v>
      </c>
      <c r="D37" s="737"/>
      <c r="E37" s="737"/>
      <c r="F37" s="737"/>
      <c r="G37" s="737"/>
      <c r="H37" s="814"/>
      <c r="I37" s="873" t="str">
        <f>IF(OR(J37="",M37=""),"",IF(J37&gt;M37,"○",IF(J37=M37,"△","●")))</f>
        <v>●</v>
      </c>
      <c r="J37" s="809">
        <f>IF(Y33="","",Y33)</f>
        <v>0</v>
      </c>
      <c r="K37" s="810"/>
      <c r="L37" s="875" t="s">
        <v>9</v>
      </c>
      <c r="M37" s="809">
        <f>IF(V33="","",V33)</f>
        <v>1</v>
      </c>
      <c r="N37" s="814"/>
      <c r="O37" s="873" t="str">
        <f>IF(OR(P37="",S37=""),"",IF(P37&gt;S37,"○",IF(P37=S37,"△","●")))</f>
        <v>○</v>
      </c>
      <c r="P37" s="809">
        <f>IF(Y35="","",Y35)</f>
        <v>6</v>
      </c>
      <c r="Q37" s="810"/>
      <c r="R37" s="875" t="s">
        <v>9</v>
      </c>
      <c r="S37" s="809">
        <f>IF(V35="","",V35)</f>
        <v>0</v>
      </c>
      <c r="T37" s="814"/>
      <c r="U37" s="867"/>
      <c r="V37" s="868"/>
      <c r="W37" s="868"/>
      <c r="X37" s="868"/>
      <c r="Y37" s="868"/>
      <c r="Z37" s="869"/>
      <c r="AA37" s="813">
        <f t="shared" si="29"/>
        <v>3</v>
      </c>
      <c r="AB37" s="814"/>
      <c r="AC37" s="813">
        <f t="shared" si="30"/>
        <v>6</v>
      </c>
      <c r="AD37" s="814"/>
      <c r="AE37" s="813">
        <f t="shared" si="31"/>
        <v>1</v>
      </c>
      <c r="AF37" s="814"/>
      <c r="AG37" s="813">
        <f t="shared" si="32"/>
        <v>5</v>
      </c>
      <c r="AH37" s="737"/>
      <c r="AI37" s="814"/>
      <c r="AJ37" s="813">
        <v>2</v>
      </c>
      <c r="AK37" s="814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2:65" s="35" customFormat="1" ht="11.25" customHeight="1" x14ac:dyDescent="0.4">
      <c r="B38" s="865"/>
      <c r="C38" s="815"/>
      <c r="D38" s="741"/>
      <c r="E38" s="741"/>
      <c r="F38" s="741"/>
      <c r="G38" s="741"/>
      <c r="H38" s="816"/>
      <c r="I38" s="874"/>
      <c r="J38" s="811"/>
      <c r="K38" s="812"/>
      <c r="L38" s="876"/>
      <c r="M38" s="811"/>
      <c r="N38" s="816"/>
      <c r="O38" s="874"/>
      <c r="P38" s="811"/>
      <c r="Q38" s="812"/>
      <c r="R38" s="876"/>
      <c r="S38" s="811"/>
      <c r="T38" s="816"/>
      <c r="U38" s="870"/>
      <c r="V38" s="871"/>
      <c r="W38" s="871"/>
      <c r="X38" s="871"/>
      <c r="Y38" s="871"/>
      <c r="Z38" s="872"/>
      <c r="AA38" s="815"/>
      <c r="AB38" s="816"/>
      <c r="AC38" s="815"/>
      <c r="AD38" s="816"/>
      <c r="AE38" s="815"/>
      <c r="AF38" s="816"/>
      <c r="AG38" s="815"/>
      <c r="AH38" s="741"/>
      <c r="AI38" s="816"/>
      <c r="AJ38" s="815"/>
      <c r="AK38" s="81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2:65" s="35" customFormat="1" ht="11.25" customHeight="1" x14ac:dyDescent="0.4"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2:65" s="35" customFormat="1" ht="11.25" customHeight="1" x14ac:dyDescent="0.4">
      <c r="B40" s="877"/>
      <c r="C40" s="879" t="str">
        <f>X4</f>
        <v>ｈ</v>
      </c>
      <c r="D40" s="880"/>
      <c r="E40" s="880"/>
      <c r="F40" s="880"/>
      <c r="G40" s="880"/>
      <c r="H40" s="881"/>
      <c r="I40" s="813" t="e">
        <f ca="1">IF(C42="","",C42)</f>
        <v>#REF!</v>
      </c>
      <c r="J40" s="737"/>
      <c r="K40" s="737"/>
      <c r="L40" s="737"/>
      <c r="M40" s="737"/>
      <c r="N40" s="814"/>
      <c r="O40" s="813" t="e">
        <f ca="1">IF(C44="","",C44)</f>
        <v>#REF!</v>
      </c>
      <c r="P40" s="737"/>
      <c r="Q40" s="737"/>
      <c r="R40" s="737"/>
      <c r="S40" s="737"/>
      <c r="T40" s="814"/>
      <c r="U40" s="813" t="e">
        <f ca="1">IF(C46="","",C46)</f>
        <v>#REF!</v>
      </c>
      <c r="V40" s="737"/>
      <c r="W40" s="737"/>
      <c r="X40" s="737"/>
      <c r="Y40" s="737"/>
      <c r="Z40" s="737"/>
      <c r="AA40" s="813" t="s">
        <v>21</v>
      </c>
      <c r="AB40" s="814"/>
      <c r="AC40" s="813" t="s">
        <v>18</v>
      </c>
      <c r="AD40" s="814"/>
      <c r="AE40" s="813" t="s">
        <v>22</v>
      </c>
      <c r="AF40" s="814"/>
      <c r="AG40" s="813" t="s">
        <v>23</v>
      </c>
      <c r="AH40" s="737"/>
      <c r="AI40" s="814"/>
      <c r="AJ40" s="813" t="s">
        <v>24</v>
      </c>
      <c r="AK40" s="814"/>
      <c r="AL40" s="40"/>
      <c r="AM40" s="40"/>
      <c r="AN40" s="40"/>
      <c r="AO40" s="40"/>
      <c r="AP40" s="40"/>
      <c r="AQ40" s="40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2:65" s="35" customFormat="1" ht="11.25" customHeight="1" x14ac:dyDescent="0.4">
      <c r="B41" s="878"/>
      <c r="C41" s="882"/>
      <c r="D41" s="883"/>
      <c r="E41" s="883"/>
      <c r="F41" s="883"/>
      <c r="G41" s="883"/>
      <c r="H41" s="884"/>
      <c r="I41" s="815"/>
      <c r="J41" s="741"/>
      <c r="K41" s="741"/>
      <c r="L41" s="741"/>
      <c r="M41" s="741"/>
      <c r="N41" s="816"/>
      <c r="O41" s="815"/>
      <c r="P41" s="741"/>
      <c r="Q41" s="741"/>
      <c r="R41" s="741"/>
      <c r="S41" s="741"/>
      <c r="T41" s="816"/>
      <c r="U41" s="815"/>
      <c r="V41" s="741"/>
      <c r="W41" s="741"/>
      <c r="X41" s="741"/>
      <c r="Y41" s="741"/>
      <c r="Z41" s="741"/>
      <c r="AA41" s="815"/>
      <c r="AB41" s="816"/>
      <c r="AC41" s="815"/>
      <c r="AD41" s="816"/>
      <c r="AE41" s="815"/>
      <c r="AF41" s="816"/>
      <c r="AG41" s="815"/>
      <c r="AH41" s="741"/>
      <c r="AI41" s="816"/>
      <c r="AJ41" s="815"/>
      <c r="AK41" s="816"/>
      <c r="AL41" s="40"/>
      <c r="AM41" s="40"/>
      <c r="AN41" s="40"/>
      <c r="AO41" s="40"/>
      <c r="AP41" s="40"/>
      <c r="AQ41" s="40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2:65" s="35" customFormat="1" ht="11.25" customHeight="1" x14ac:dyDescent="0.4">
      <c r="B42" s="865">
        <v>4</v>
      </c>
      <c r="C42" s="866" t="e">
        <f ca="1">AA4</f>
        <v>#REF!</v>
      </c>
      <c r="D42" s="737"/>
      <c r="E42" s="737"/>
      <c r="F42" s="737"/>
      <c r="G42" s="737"/>
      <c r="H42" s="814"/>
      <c r="I42" s="867"/>
      <c r="J42" s="868"/>
      <c r="K42" s="868"/>
      <c r="L42" s="868"/>
      <c r="M42" s="868"/>
      <c r="N42" s="869"/>
      <c r="O42" s="910" t="str">
        <f>IF(OR(P42="",S42=""),"",IF(P42&gt;S42,"○",IF(P42=S42,"△","●")))</f>
        <v>○</v>
      </c>
      <c r="P42" s="809">
        <f>$Q$12</f>
        <v>2</v>
      </c>
      <c r="Q42" s="810"/>
      <c r="R42" s="737" t="s">
        <v>9</v>
      </c>
      <c r="S42" s="809">
        <f>$V$12</f>
        <v>0</v>
      </c>
      <c r="T42" s="814"/>
      <c r="U42" s="910" t="str">
        <f>IF(OR(V42="",Y42=""),"",IF(V42&gt;Y42,"○",IF(V42=Y42,"△","●")))</f>
        <v>○</v>
      </c>
      <c r="V42" s="809">
        <f>$Q$20</f>
        <v>3</v>
      </c>
      <c r="W42" s="810"/>
      <c r="X42" s="737" t="s">
        <v>9</v>
      </c>
      <c r="Y42" s="809">
        <f>$V$20</f>
        <v>0</v>
      </c>
      <c r="Z42" s="737"/>
      <c r="AA42" s="813">
        <f t="shared" ref="AA42:AA46" si="33">IF(AND($J42="",$P42="",$V42=""),"",COUNTIF($I42:$Z42,"○")*3+COUNTIF($I42:$Z42,"△")*1)</f>
        <v>6</v>
      </c>
      <c r="AB42" s="814"/>
      <c r="AC42" s="813">
        <f t="shared" ref="AC42:AC46" si="34">IF(AND($J42="",$P42="",$V42=""),"",SUM($J42,$P42,$V42))</f>
        <v>5</v>
      </c>
      <c r="AD42" s="814"/>
      <c r="AE42" s="813">
        <f t="shared" ref="AE42:AE46" si="35">IF(AND($M42="",$S42="",$Y42=""),"",SUM($M42,$S42,$Y42))</f>
        <v>0</v>
      </c>
      <c r="AF42" s="814"/>
      <c r="AG42" s="813">
        <f t="shared" ref="AG42" si="36">IF(OR(AC42="",AE42=""),"",AC42-AE42)</f>
        <v>5</v>
      </c>
      <c r="AH42" s="737"/>
      <c r="AI42" s="814"/>
      <c r="AJ42" s="813">
        <v>1</v>
      </c>
      <c r="AK42" s="814"/>
      <c r="AL42" s="40"/>
      <c r="AM42" s="40"/>
      <c r="AN42" s="40"/>
      <c r="AO42" s="40"/>
      <c r="AP42" s="40"/>
      <c r="AQ42" s="40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2:65" s="35" customFormat="1" ht="11.25" customHeight="1" x14ac:dyDescent="0.4">
      <c r="B43" s="865"/>
      <c r="C43" s="815"/>
      <c r="D43" s="741"/>
      <c r="E43" s="741"/>
      <c r="F43" s="741"/>
      <c r="G43" s="741"/>
      <c r="H43" s="816"/>
      <c r="I43" s="870"/>
      <c r="J43" s="871"/>
      <c r="K43" s="871"/>
      <c r="L43" s="871"/>
      <c r="M43" s="871"/>
      <c r="N43" s="872"/>
      <c r="O43" s="911"/>
      <c r="P43" s="811"/>
      <c r="Q43" s="812"/>
      <c r="R43" s="741"/>
      <c r="S43" s="811"/>
      <c r="T43" s="816"/>
      <c r="U43" s="911"/>
      <c r="V43" s="811"/>
      <c r="W43" s="812"/>
      <c r="X43" s="741"/>
      <c r="Y43" s="811"/>
      <c r="Z43" s="741"/>
      <c r="AA43" s="815"/>
      <c r="AB43" s="816"/>
      <c r="AC43" s="815"/>
      <c r="AD43" s="816"/>
      <c r="AE43" s="815"/>
      <c r="AF43" s="816"/>
      <c r="AG43" s="815"/>
      <c r="AH43" s="741"/>
      <c r="AI43" s="816"/>
      <c r="AJ43" s="815"/>
      <c r="AK43" s="816"/>
      <c r="AL43" s="40"/>
      <c r="AM43" s="40"/>
      <c r="AN43" s="40"/>
      <c r="AO43" s="40"/>
      <c r="AP43" s="40"/>
      <c r="AQ43" s="40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</row>
    <row r="44" spans="2:65" s="35" customFormat="1" ht="11.25" customHeight="1" x14ac:dyDescent="0.4">
      <c r="B44" s="865">
        <v>5</v>
      </c>
      <c r="C44" s="866" t="e">
        <f ca="1">AA5</f>
        <v>#REF!</v>
      </c>
      <c r="D44" s="737"/>
      <c r="E44" s="737"/>
      <c r="F44" s="737"/>
      <c r="G44" s="737"/>
      <c r="H44" s="814"/>
      <c r="I44" s="910" t="str">
        <f t="shared" ref="I44:I46" si="37">IF(OR(J44="",M44=""),"",IF(J44&gt;M44,"○",IF(J44=M44,"△","●")))</f>
        <v>●</v>
      </c>
      <c r="J44" s="809">
        <f>IF(S42="","",S42)</f>
        <v>0</v>
      </c>
      <c r="K44" s="810"/>
      <c r="L44" s="737" t="s">
        <v>9</v>
      </c>
      <c r="M44" s="809">
        <f>IF(P42="","",P42)</f>
        <v>2</v>
      </c>
      <c r="N44" s="814"/>
      <c r="O44" s="867"/>
      <c r="P44" s="868"/>
      <c r="Q44" s="868"/>
      <c r="R44" s="868"/>
      <c r="S44" s="868"/>
      <c r="T44" s="869"/>
      <c r="U44" s="910" t="str">
        <f>IF(OR(V44="",Y44=""),"",IF(V44&gt;Y44,"○",IF(V44=Y44,"△","●")))</f>
        <v>△</v>
      </c>
      <c r="V44" s="809">
        <f>$Q$16</f>
        <v>1</v>
      </c>
      <c r="W44" s="810"/>
      <c r="X44" s="737" t="s">
        <v>9</v>
      </c>
      <c r="Y44" s="809">
        <f>$V$16</f>
        <v>1</v>
      </c>
      <c r="Z44" s="737"/>
      <c r="AA44" s="813">
        <f t="shared" si="33"/>
        <v>1</v>
      </c>
      <c r="AB44" s="814"/>
      <c r="AC44" s="813">
        <f t="shared" si="34"/>
        <v>1</v>
      </c>
      <c r="AD44" s="814"/>
      <c r="AE44" s="813">
        <f t="shared" si="35"/>
        <v>3</v>
      </c>
      <c r="AF44" s="814"/>
      <c r="AG44" s="813">
        <f t="shared" ref="AG44" si="38">IF(OR(AC44="",AE44=""),"",AC44-AE44)</f>
        <v>-2</v>
      </c>
      <c r="AH44" s="737"/>
      <c r="AI44" s="814"/>
      <c r="AJ44" s="813">
        <v>2</v>
      </c>
      <c r="AK44" s="814"/>
      <c r="AL44" s="40"/>
      <c r="AM44" s="40"/>
      <c r="AN44" s="40"/>
      <c r="AO44" s="40"/>
      <c r="AP44" s="40"/>
      <c r="AQ44" s="40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2:65" s="35" customFormat="1" ht="11.25" customHeight="1" x14ac:dyDescent="0.4">
      <c r="B45" s="865"/>
      <c r="C45" s="815"/>
      <c r="D45" s="741"/>
      <c r="E45" s="741"/>
      <c r="F45" s="741"/>
      <c r="G45" s="741"/>
      <c r="H45" s="816"/>
      <c r="I45" s="911"/>
      <c r="J45" s="811"/>
      <c r="K45" s="812"/>
      <c r="L45" s="741"/>
      <c r="M45" s="811"/>
      <c r="N45" s="816"/>
      <c r="O45" s="870"/>
      <c r="P45" s="871"/>
      <c r="Q45" s="871"/>
      <c r="R45" s="871"/>
      <c r="S45" s="871"/>
      <c r="T45" s="872"/>
      <c r="U45" s="911"/>
      <c r="V45" s="811"/>
      <c r="W45" s="812"/>
      <c r="X45" s="741"/>
      <c r="Y45" s="811"/>
      <c r="Z45" s="741"/>
      <c r="AA45" s="815"/>
      <c r="AB45" s="816"/>
      <c r="AC45" s="815"/>
      <c r="AD45" s="816"/>
      <c r="AE45" s="815"/>
      <c r="AF45" s="816"/>
      <c r="AG45" s="815"/>
      <c r="AH45" s="741"/>
      <c r="AI45" s="816"/>
      <c r="AJ45" s="815"/>
      <c r="AK45" s="816"/>
      <c r="AL45" s="40"/>
      <c r="AM45" s="40"/>
      <c r="AN45" s="40"/>
      <c r="AO45" s="40"/>
      <c r="AP45" s="40"/>
      <c r="AQ45" s="40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2:65" s="35" customFormat="1" ht="11.25" customHeight="1" x14ac:dyDescent="0.4">
      <c r="B46" s="865">
        <v>6</v>
      </c>
      <c r="C46" s="866" t="e">
        <f ca="1">AA6</f>
        <v>#REF!</v>
      </c>
      <c r="D46" s="737"/>
      <c r="E46" s="737"/>
      <c r="F46" s="737"/>
      <c r="G46" s="737"/>
      <c r="H46" s="814"/>
      <c r="I46" s="910" t="str">
        <f t="shared" si="37"/>
        <v>●</v>
      </c>
      <c r="J46" s="809">
        <f>IF(Y42="","",Y42)</f>
        <v>0</v>
      </c>
      <c r="K46" s="810"/>
      <c r="L46" s="737" t="s">
        <v>9</v>
      </c>
      <c r="M46" s="809">
        <f>IF(V42="","",V42)</f>
        <v>3</v>
      </c>
      <c r="N46" s="814"/>
      <c r="O46" s="910" t="str">
        <f>IF(OR(P46="",S46=""),"",IF(P46&gt;S46,"○",IF(P46=S46,"△","●")))</f>
        <v>△</v>
      </c>
      <c r="P46" s="809">
        <f>IF(Y44="","",Y44)</f>
        <v>1</v>
      </c>
      <c r="Q46" s="810"/>
      <c r="R46" s="737" t="s">
        <v>9</v>
      </c>
      <c r="S46" s="809">
        <f>IF(V44="","",V44)</f>
        <v>1</v>
      </c>
      <c r="T46" s="814"/>
      <c r="U46" s="867"/>
      <c r="V46" s="868"/>
      <c r="W46" s="868"/>
      <c r="X46" s="868"/>
      <c r="Y46" s="868"/>
      <c r="Z46" s="868"/>
      <c r="AA46" s="813">
        <f t="shared" si="33"/>
        <v>1</v>
      </c>
      <c r="AB46" s="814"/>
      <c r="AC46" s="813">
        <f t="shared" si="34"/>
        <v>1</v>
      </c>
      <c r="AD46" s="814"/>
      <c r="AE46" s="813">
        <f t="shared" si="35"/>
        <v>4</v>
      </c>
      <c r="AF46" s="814"/>
      <c r="AG46" s="813">
        <f t="shared" ref="AG46" si="39">IF(OR(AC46="",AE46=""),"",AC46-AE46)</f>
        <v>-3</v>
      </c>
      <c r="AH46" s="737"/>
      <c r="AI46" s="814"/>
      <c r="AJ46" s="813">
        <v>3</v>
      </c>
      <c r="AK46" s="814"/>
      <c r="AL46" s="40"/>
      <c r="AM46" s="40"/>
      <c r="AN46" s="40"/>
      <c r="AO46" s="40"/>
      <c r="AP46" s="40"/>
      <c r="AQ46" s="40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2:65" s="35" customFormat="1" ht="11.25" customHeight="1" x14ac:dyDescent="0.4">
      <c r="B47" s="865"/>
      <c r="C47" s="815"/>
      <c r="D47" s="741"/>
      <c r="E47" s="741"/>
      <c r="F47" s="741"/>
      <c r="G47" s="741"/>
      <c r="H47" s="816"/>
      <c r="I47" s="911"/>
      <c r="J47" s="811"/>
      <c r="K47" s="812"/>
      <c r="L47" s="741"/>
      <c r="M47" s="811"/>
      <c r="N47" s="816"/>
      <c r="O47" s="911"/>
      <c r="P47" s="811"/>
      <c r="Q47" s="812"/>
      <c r="R47" s="741"/>
      <c r="S47" s="811"/>
      <c r="T47" s="816"/>
      <c r="U47" s="870"/>
      <c r="V47" s="871"/>
      <c r="W47" s="871"/>
      <c r="X47" s="871"/>
      <c r="Y47" s="871"/>
      <c r="Z47" s="871"/>
      <c r="AA47" s="815"/>
      <c r="AB47" s="816"/>
      <c r="AC47" s="815"/>
      <c r="AD47" s="816"/>
      <c r="AE47" s="815"/>
      <c r="AF47" s="816"/>
      <c r="AG47" s="815"/>
      <c r="AH47" s="741"/>
      <c r="AI47" s="816"/>
      <c r="AJ47" s="815"/>
      <c r="AK47" s="816"/>
      <c r="AL47" s="40"/>
      <c r="AM47" s="40"/>
      <c r="AN47" s="40"/>
      <c r="AO47" s="40"/>
      <c r="AP47" s="40"/>
      <c r="AQ47" s="40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2:65" ht="13.5" x14ac:dyDescent="0.4">
      <c r="AS48" s="36"/>
      <c r="AT48" s="36"/>
    </row>
    <row r="49" spans="2:46" ht="14.25" x14ac:dyDescent="0.4">
      <c r="B49" s="17"/>
      <c r="C49" s="17"/>
      <c r="D49" s="885" t="s">
        <v>25</v>
      </c>
      <c r="E49" s="885"/>
      <c r="F49" s="885"/>
      <c r="G49" s="885"/>
      <c r="H49" s="885"/>
      <c r="I49" s="885"/>
      <c r="J49" s="885" t="s">
        <v>17</v>
      </c>
      <c r="K49" s="885"/>
      <c r="L49" s="885"/>
      <c r="M49" s="885"/>
      <c r="N49" s="885"/>
      <c r="O49" s="885"/>
      <c r="P49" s="885"/>
      <c r="Q49" s="885"/>
      <c r="R49" s="885" t="s">
        <v>26</v>
      </c>
      <c r="S49" s="885"/>
      <c r="T49" s="885"/>
      <c r="U49" s="885"/>
      <c r="V49" s="885"/>
      <c r="W49" s="885"/>
      <c r="X49" s="885"/>
      <c r="Y49" s="885"/>
      <c r="Z49" s="885"/>
      <c r="AA49" s="885" t="s">
        <v>27</v>
      </c>
      <c r="AB49" s="885"/>
      <c r="AC49" s="885"/>
      <c r="AD49" s="885" t="s">
        <v>28</v>
      </c>
      <c r="AE49" s="885"/>
      <c r="AF49" s="885"/>
      <c r="AG49" s="885"/>
      <c r="AH49" s="885"/>
      <c r="AI49" s="885"/>
      <c r="AJ49" s="885"/>
      <c r="AK49" s="885"/>
      <c r="AL49" s="885"/>
      <c r="AM49" s="885"/>
      <c r="AN49" s="17"/>
      <c r="AO49" s="17"/>
      <c r="AP49" s="17"/>
      <c r="AS49" s="36"/>
      <c r="AT49" s="36"/>
    </row>
    <row r="50" spans="2:46" ht="18" customHeight="1" x14ac:dyDescent="0.4">
      <c r="B50" s="17"/>
      <c r="C50" s="17"/>
      <c r="D50" s="885" t="s">
        <v>29</v>
      </c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7"/>
      <c r="AB50" s="887"/>
      <c r="AC50" s="887"/>
      <c r="AD50" s="886"/>
      <c r="AE50" s="886"/>
      <c r="AF50" s="886"/>
      <c r="AG50" s="886"/>
      <c r="AH50" s="886"/>
      <c r="AI50" s="886"/>
      <c r="AJ50" s="886"/>
      <c r="AK50" s="886"/>
      <c r="AL50" s="886"/>
      <c r="AM50" s="886"/>
      <c r="AN50" s="17"/>
      <c r="AO50" s="17"/>
      <c r="AP50" s="17"/>
      <c r="AS50" s="36"/>
      <c r="AT50" s="36"/>
    </row>
    <row r="51" spans="2:46" ht="18" customHeight="1" x14ac:dyDescent="0.4">
      <c r="B51" s="17"/>
      <c r="C51" s="17"/>
      <c r="D51" s="885" t="s">
        <v>29</v>
      </c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886"/>
      <c r="AE51" s="886"/>
      <c r="AF51" s="886"/>
      <c r="AG51" s="886"/>
      <c r="AH51" s="886"/>
      <c r="AI51" s="886"/>
      <c r="AJ51" s="886"/>
      <c r="AK51" s="886"/>
      <c r="AL51" s="886"/>
      <c r="AM51" s="886"/>
      <c r="AN51" s="17"/>
      <c r="AO51" s="17"/>
      <c r="AP51" s="17"/>
      <c r="AS51" s="36"/>
      <c r="AT51" s="36"/>
    </row>
    <row r="52" spans="2:46" ht="18" customHeight="1" x14ac:dyDescent="0.4">
      <c r="B52" s="17"/>
      <c r="C52" s="17"/>
      <c r="D52" s="885" t="s">
        <v>29</v>
      </c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5"/>
      <c r="AC52" s="885"/>
      <c r="AD52" s="886"/>
      <c r="AE52" s="886"/>
      <c r="AF52" s="886"/>
      <c r="AG52" s="886"/>
      <c r="AH52" s="886"/>
      <c r="AI52" s="886"/>
      <c r="AJ52" s="886"/>
      <c r="AK52" s="886"/>
      <c r="AL52" s="886"/>
      <c r="AM52" s="886"/>
      <c r="AN52" s="17"/>
      <c r="AO52" s="17"/>
      <c r="AP52" s="17"/>
    </row>
  </sheetData>
  <mergeCells count="265">
    <mergeCell ref="AJ40:AK41"/>
    <mergeCell ref="AA42:AB43"/>
    <mergeCell ref="AC42:AD43"/>
    <mergeCell ref="AG42:AI43"/>
    <mergeCell ref="AJ42:AK43"/>
    <mergeCell ref="AA44:AB45"/>
    <mergeCell ref="AC44:AD45"/>
    <mergeCell ref="AG44:AI45"/>
    <mergeCell ref="AJ44:AK45"/>
    <mergeCell ref="AE44:AF45"/>
    <mergeCell ref="AE42:AF43"/>
    <mergeCell ref="D52:I52"/>
    <mergeCell ref="J52:Q52"/>
    <mergeCell ref="R52:Z52"/>
    <mergeCell ref="AA52:AC52"/>
    <mergeCell ref="AD52:AM52"/>
    <mergeCell ref="X4:X6"/>
    <mergeCell ref="AA40:AB41"/>
    <mergeCell ref="AC40:AD41"/>
    <mergeCell ref="AE40:AF41"/>
    <mergeCell ref="AG40:AI41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D49:I49"/>
    <mergeCell ref="J49:Q49"/>
    <mergeCell ref="R49:Z49"/>
    <mergeCell ref="AA49:AC49"/>
    <mergeCell ref="AD49:AM49"/>
    <mergeCell ref="S46:T47"/>
    <mergeCell ref="U46:Z47"/>
    <mergeCell ref="AE46:AF47"/>
    <mergeCell ref="AA46:AB47"/>
    <mergeCell ref="AC46:AD47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G46:AI47"/>
    <mergeCell ref="AJ46:AK47"/>
    <mergeCell ref="B42:B43"/>
    <mergeCell ref="C42:H43"/>
    <mergeCell ref="I42:N43"/>
    <mergeCell ref="O42:O43"/>
    <mergeCell ref="P42:Q43"/>
    <mergeCell ref="U44:U45"/>
    <mergeCell ref="V44:W45"/>
    <mergeCell ref="X44:X45"/>
    <mergeCell ref="Y44:Z45"/>
    <mergeCell ref="B44:B45"/>
    <mergeCell ref="C44:H45"/>
    <mergeCell ref="I44:I45"/>
    <mergeCell ref="J44:K45"/>
    <mergeCell ref="L44:L45"/>
    <mergeCell ref="M44:N45"/>
    <mergeCell ref="O44:T45"/>
    <mergeCell ref="U40:Z41"/>
    <mergeCell ref="O37:O38"/>
    <mergeCell ref="P37:Q38"/>
    <mergeCell ref="R37:R38"/>
    <mergeCell ref="S37:T38"/>
    <mergeCell ref="U37:Z38"/>
    <mergeCell ref="R42:R43"/>
    <mergeCell ref="S42:T43"/>
    <mergeCell ref="U42:U43"/>
    <mergeCell ref="V42:W43"/>
    <mergeCell ref="X42:X43"/>
    <mergeCell ref="Y42:Z43"/>
    <mergeCell ref="C35:H36"/>
    <mergeCell ref="I35:I36"/>
    <mergeCell ref="J35:K36"/>
    <mergeCell ref="L35:L36"/>
    <mergeCell ref="M35:N36"/>
    <mergeCell ref="B40:B41"/>
    <mergeCell ref="C40:H41"/>
    <mergeCell ref="I40:N41"/>
    <mergeCell ref="O40:T41"/>
    <mergeCell ref="AE31:AF32"/>
    <mergeCell ref="AG31:AI32"/>
    <mergeCell ref="AC35:AD36"/>
    <mergeCell ref="AE35:AF36"/>
    <mergeCell ref="AG35:AI36"/>
    <mergeCell ref="AJ35:A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X35:X36"/>
    <mergeCell ref="Y35:Z36"/>
    <mergeCell ref="AA35:AB36"/>
    <mergeCell ref="AC37:AD38"/>
    <mergeCell ref="AE37:AF38"/>
    <mergeCell ref="AG37:AI38"/>
    <mergeCell ref="AJ37:AK38"/>
    <mergeCell ref="AA37:AB38"/>
    <mergeCell ref="B35:B36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S33:T34"/>
    <mergeCell ref="U33:U34"/>
    <mergeCell ref="V33:W34"/>
    <mergeCell ref="AC31:AD32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X20:AD21"/>
    <mergeCell ref="AE20:AH21"/>
    <mergeCell ref="AI20:AP21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X12:AD13"/>
    <mergeCell ref="AE12:AH13"/>
    <mergeCell ref="AI12:AP13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AE14:AH15"/>
    <mergeCell ref="AI14:AP15"/>
    <mergeCell ref="AA4:AG4"/>
    <mergeCell ref="AH4:AJ4"/>
    <mergeCell ref="AA5:AG5"/>
    <mergeCell ref="AH5:AJ5"/>
    <mergeCell ref="AA6:AG6"/>
    <mergeCell ref="AH6:AJ6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I6:J6"/>
    <mergeCell ref="Y6:Z6"/>
    <mergeCell ref="H4:H6"/>
    <mergeCell ref="I4:J4"/>
    <mergeCell ref="Y4:Z4"/>
    <mergeCell ref="I5:J5"/>
    <mergeCell ref="Y5:Z5"/>
    <mergeCell ref="R4:T4"/>
    <mergeCell ref="K5:Q5"/>
    <mergeCell ref="R5:T5"/>
    <mergeCell ref="K6:Q6"/>
    <mergeCell ref="R6:T6"/>
    <mergeCell ref="A1:AQ1"/>
    <mergeCell ref="C2:F2"/>
    <mergeCell ref="G2:O2"/>
    <mergeCell ref="P2:S2"/>
    <mergeCell ref="T2:AB2"/>
    <mergeCell ref="AC2:AF2"/>
    <mergeCell ref="AG2:AL2"/>
    <mergeCell ref="AM2:AO2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9"/>
  <conditionalFormatting sqref="AM2:AO2">
    <cfRule type="expression" dxfId="35" priority="17">
      <formula>WEEKDAY(AM2)=7</formula>
    </cfRule>
    <cfRule type="expression" dxfId="34" priority="18">
      <formula>WEEKDAY(AM2)=1</formula>
    </cfRule>
  </conditionalFormatting>
  <conditionalFormatting sqref="AM2:AO2">
    <cfRule type="expression" dxfId="33" priority="15">
      <formula>WEEKDAY(AM2)=7</formula>
    </cfRule>
    <cfRule type="expression" dxfId="32" priority="16">
      <formula>WEEKDAY(AM2)=1</formula>
    </cfRule>
  </conditionalFormatting>
  <conditionalFormatting sqref="AM2:AO2">
    <cfRule type="expression" dxfId="31" priority="13">
      <formula>WEEKDAY(AM2)=7</formula>
    </cfRule>
    <cfRule type="expression" dxfId="30" priority="14">
      <formula>WEEKDAY(AM2)=1</formula>
    </cfRule>
  </conditionalFormatting>
  <conditionalFormatting sqref="AM2:AO2">
    <cfRule type="expression" dxfId="29" priority="11">
      <formula>WEEKDAY(AM2)=7</formula>
    </cfRule>
    <cfRule type="expression" dxfId="28" priority="12">
      <formula>WEEKDAY(AM2)=1</formula>
    </cfRule>
  </conditionalFormatting>
  <conditionalFormatting sqref="AM2:AO2">
    <cfRule type="expression" dxfId="27" priority="9">
      <formula>WEEKDAY(AM2)=7</formula>
    </cfRule>
    <cfRule type="expression" dxfId="26" priority="10">
      <formula>WEEKDAY(AM2)=1</formula>
    </cfRule>
  </conditionalFormatting>
  <conditionalFormatting sqref="AM2:AO2">
    <cfRule type="expression" dxfId="25" priority="7">
      <formula>WEEKDAY(AM2)=7</formula>
    </cfRule>
    <cfRule type="expression" dxfId="24" priority="8">
      <formula>WEEKDAY(AM2)=1</formula>
    </cfRule>
  </conditionalFormatting>
  <conditionalFormatting sqref="AM2:AO2">
    <cfRule type="expression" dxfId="23" priority="5">
      <formula>WEEKDAY(AM2)=7</formula>
    </cfRule>
    <cfRule type="expression" dxfId="22" priority="6">
      <formula>WEEKDAY(AM2)=1</formula>
    </cfRule>
  </conditionalFormatting>
  <conditionalFormatting sqref="AM2:AO2">
    <cfRule type="expression" dxfId="21" priority="3">
      <formula>WEEKDAY(AM2)=7</formula>
    </cfRule>
    <cfRule type="expression" dxfId="20" priority="4">
      <formula>WEEKDAY(AM2)=1</formula>
    </cfRule>
  </conditionalFormatting>
  <conditionalFormatting sqref="AM2:AO2">
    <cfRule type="expression" dxfId="19" priority="1">
      <formula>WEEKDAY(AM2)=7</formula>
    </cfRule>
    <cfRule type="expression" dxfId="18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52"/>
  <sheetViews>
    <sheetView view="pageBreakPreview" zoomScaleNormal="100" zoomScaleSheetLayoutView="100" workbookViewId="0">
      <selection sqref="A1:AP2"/>
    </sheetView>
  </sheetViews>
  <sheetFormatPr defaultColWidth="3.5" defaultRowHeight="18" customHeight="1" x14ac:dyDescent="0.4"/>
  <cols>
    <col min="1" max="43" width="3.5" style="15"/>
    <col min="44" max="44" width="0" style="15" hidden="1" customWidth="1"/>
    <col min="45" max="46" width="3.5" style="17" hidden="1" customWidth="1"/>
    <col min="47" max="47" width="0" style="15" hidden="1" customWidth="1"/>
    <col min="48" max="48" width="3.5" style="15"/>
    <col min="49" max="49" width="3.75" style="15" customWidth="1"/>
    <col min="50" max="16384" width="3.5" style="15"/>
  </cols>
  <sheetData>
    <row r="1" spans="1:49" ht="41.25" customHeight="1" x14ac:dyDescent="0.4">
      <c r="A1" s="696" t="s">
        <v>32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8"/>
      <c r="AS1" s="16">
        <v>2</v>
      </c>
    </row>
    <row r="2" spans="1:49" ht="18" customHeight="1" x14ac:dyDescent="0.4">
      <c r="C2" s="683" t="s">
        <v>12</v>
      </c>
      <c r="D2" s="683"/>
      <c r="E2" s="683"/>
      <c r="F2" s="683"/>
      <c r="G2" s="684" t="e">
        <f ca="1">INDIRECT("４月２０日組合せ!u"&amp;2*ROW()+1+19*($AS$1-1))</f>
        <v>#REF!</v>
      </c>
      <c r="H2" s="684"/>
      <c r="I2" s="684"/>
      <c r="J2" s="684"/>
      <c r="K2" s="684"/>
      <c r="L2" s="684"/>
      <c r="M2" s="684"/>
      <c r="N2" s="684"/>
      <c r="O2" s="684"/>
      <c r="P2" s="683" t="s">
        <v>13</v>
      </c>
      <c r="Q2" s="683"/>
      <c r="R2" s="683"/>
      <c r="S2" s="683"/>
      <c r="T2" s="685" t="e">
        <f ca="1">K6</f>
        <v>#REF!</v>
      </c>
      <c r="U2" s="686"/>
      <c r="V2" s="686"/>
      <c r="W2" s="686"/>
      <c r="X2" s="686"/>
      <c r="Y2" s="686"/>
      <c r="Z2" s="686"/>
      <c r="AA2" s="686"/>
      <c r="AB2" s="686"/>
      <c r="AC2" s="683" t="s">
        <v>14</v>
      </c>
      <c r="AD2" s="683"/>
      <c r="AE2" s="683"/>
      <c r="AF2" s="683"/>
      <c r="AG2" s="687">
        <v>43575</v>
      </c>
      <c r="AH2" s="688"/>
      <c r="AI2" s="688"/>
      <c r="AJ2" s="688"/>
      <c r="AK2" s="688"/>
      <c r="AL2" s="688"/>
      <c r="AM2" s="669" t="str">
        <f>"（"&amp;TEXT(AG2,"aaa")&amp;"）"</f>
        <v>（土）</v>
      </c>
      <c r="AN2" s="669"/>
      <c r="AO2" s="670"/>
      <c r="AP2" s="18"/>
    </row>
    <row r="3" spans="1:49" ht="18" customHeight="1" x14ac:dyDescent="0.4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20"/>
      <c r="AC3" s="20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9" ht="18" customHeight="1" x14ac:dyDescent="0.4">
      <c r="H4" s="671" t="s">
        <v>39</v>
      </c>
      <c r="I4" s="721">
        <v>1</v>
      </c>
      <c r="J4" s="721"/>
      <c r="K4" s="711" t="e">
        <f ca="1">INDIRECT("４月２０日組合せ!x"&amp;2*ROW()+19*($AS$1-1))</f>
        <v>#REF!</v>
      </c>
      <c r="L4" s="712"/>
      <c r="M4" s="712"/>
      <c r="N4" s="712"/>
      <c r="O4" s="712"/>
      <c r="P4" s="712"/>
      <c r="Q4" s="712"/>
      <c r="R4" s="713"/>
      <c r="S4" s="712"/>
      <c r="T4" s="714"/>
      <c r="X4" s="722" t="s">
        <v>40</v>
      </c>
      <c r="Y4" s="725">
        <v>4</v>
      </c>
      <c r="Z4" s="726"/>
      <c r="AA4" s="711" t="e">
        <f ca="1">INDIRECT("４月２０日組合せ!x"&amp;2*ROW()+19*($AS$1-1)+6)</f>
        <v>#REF!</v>
      </c>
      <c r="AB4" s="712"/>
      <c r="AC4" s="712"/>
      <c r="AD4" s="712"/>
      <c r="AE4" s="712"/>
      <c r="AF4" s="712"/>
      <c r="AG4" s="712"/>
      <c r="AH4" s="713"/>
      <c r="AI4" s="712"/>
      <c r="AJ4" s="714"/>
    </row>
    <row r="5" spans="1:49" ht="18" customHeight="1" x14ac:dyDescent="0.4">
      <c r="H5" s="672"/>
      <c r="I5" s="727">
        <v>2</v>
      </c>
      <c r="J5" s="727"/>
      <c r="K5" s="715" t="e">
        <f t="shared" ref="K5:K6" ca="1" si="0">INDIRECT("４月２０日組合せ!x"&amp;2*ROW()+19*($AS$1-1))</f>
        <v>#REF!</v>
      </c>
      <c r="L5" s="716"/>
      <c r="M5" s="716"/>
      <c r="N5" s="716"/>
      <c r="O5" s="716"/>
      <c r="P5" s="716"/>
      <c r="Q5" s="716"/>
      <c r="R5" s="676"/>
      <c r="S5" s="677"/>
      <c r="T5" s="678"/>
      <c r="X5" s="723"/>
      <c r="Y5" s="728">
        <v>5</v>
      </c>
      <c r="Z5" s="729"/>
      <c r="AA5" s="898" t="e">
        <f t="shared" ref="AA5:AA6" ca="1" si="1">INDIRECT("４月２０日組合せ!x"&amp;2*ROW()+19*($AS$1-1)+6)</f>
        <v>#REF!</v>
      </c>
      <c r="AB5" s="898"/>
      <c r="AC5" s="898"/>
      <c r="AD5" s="898"/>
      <c r="AE5" s="898"/>
      <c r="AF5" s="898"/>
      <c r="AG5" s="715"/>
      <c r="AH5" s="899"/>
      <c r="AI5" s="898"/>
      <c r="AJ5" s="898"/>
    </row>
    <row r="6" spans="1:49" ht="18" customHeight="1" x14ac:dyDescent="0.4">
      <c r="H6" s="673"/>
      <c r="I6" s="900">
        <v>3</v>
      </c>
      <c r="J6" s="900"/>
      <c r="K6" s="896" t="e">
        <f t="shared" ca="1" si="0"/>
        <v>#REF!</v>
      </c>
      <c r="L6" s="897"/>
      <c r="M6" s="897"/>
      <c r="N6" s="897"/>
      <c r="O6" s="897"/>
      <c r="P6" s="897"/>
      <c r="Q6" s="897"/>
      <c r="R6" s="730" t="s">
        <v>33</v>
      </c>
      <c r="S6" s="731"/>
      <c r="T6" s="732"/>
      <c r="X6" s="724"/>
      <c r="Y6" s="901">
        <v>6</v>
      </c>
      <c r="Z6" s="902"/>
      <c r="AA6" s="679" t="e">
        <f t="shared" ca="1" si="1"/>
        <v>#REF!</v>
      </c>
      <c r="AB6" s="680"/>
      <c r="AC6" s="680"/>
      <c r="AD6" s="680"/>
      <c r="AE6" s="680"/>
      <c r="AF6" s="680"/>
      <c r="AG6" s="680"/>
      <c r="AH6" s="681"/>
      <c r="AI6" s="680"/>
      <c r="AJ6" s="682"/>
    </row>
    <row r="7" spans="1:49" ht="18" customHeight="1" x14ac:dyDescent="0.4">
      <c r="C7" s="21"/>
      <c r="D7" s="19"/>
      <c r="E7" s="19"/>
      <c r="F7" s="19"/>
      <c r="G7" s="19"/>
      <c r="H7" s="19"/>
      <c r="I7" s="22"/>
      <c r="J7" s="22"/>
      <c r="K7" s="22"/>
      <c r="L7" s="22"/>
      <c r="M7" s="22"/>
      <c r="N7" s="22"/>
      <c r="O7" s="22"/>
      <c r="X7" s="37"/>
      <c r="Y7" s="38"/>
      <c r="Z7" s="38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49" ht="18" customHeight="1" thickBot="1" x14ac:dyDescent="0.45"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W8" s="23"/>
    </row>
    <row r="9" spans="1:49" ht="15" thickBot="1" x14ac:dyDescent="0.45">
      <c r="B9" s="24"/>
      <c r="C9" s="689" t="s">
        <v>15</v>
      </c>
      <c r="D9" s="690"/>
      <c r="E9" s="691"/>
      <c r="F9" s="692" t="s">
        <v>16</v>
      </c>
      <c r="G9" s="693"/>
      <c r="H9" s="693"/>
      <c r="I9" s="694"/>
      <c r="J9" s="690" t="s">
        <v>17</v>
      </c>
      <c r="K9" s="693"/>
      <c r="L9" s="693"/>
      <c r="M9" s="693"/>
      <c r="N9" s="693"/>
      <c r="O9" s="693"/>
      <c r="P9" s="695"/>
      <c r="Q9" s="783" t="s">
        <v>18</v>
      </c>
      <c r="R9" s="783"/>
      <c r="S9" s="783"/>
      <c r="T9" s="783"/>
      <c r="U9" s="783"/>
      <c r="V9" s="783"/>
      <c r="W9" s="783"/>
      <c r="X9" s="792" t="s">
        <v>17</v>
      </c>
      <c r="Y9" s="693"/>
      <c r="Z9" s="693"/>
      <c r="AA9" s="693"/>
      <c r="AB9" s="693"/>
      <c r="AC9" s="693"/>
      <c r="AD9" s="694"/>
      <c r="AE9" s="692" t="s">
        <v>16</v>
      </c>
      <c r="AF9" s="693"/>
      <c r="AG9" s="693"/>
      <c r="AH9" s="694"/>
      <c r="AI9" s="788" t="s">
        <v>19</v>
      </c>
      <c r="AJ9" s="789"/>
      <c r="AK9" s="789"/>
      <c r="AL9" s="789"/>
      <c r="AM9" s="789"/>
      <c r="AN9" s="789"/>
      <c r="AO9" s="790"/>
      <c r="AP9" s="791"/>
    </row>
    <row r="10" spans="1:49" ht="14.25" customHeight="1" x14ac:dyDescent="0.4">
      <c r="B10" s="743">
        <v>1</v>
      </c>
      <c r="C10" s="745">
        <v>0.375</v>
      </c>
      <c r="D10" s="746"/>
      <c r="E10" s="747"/>
      <c r="F10" s="912" t="s">
        <v>41</v>
      </c>
      <c r="G10" s="913"/>
      <c r="H10" s="913"/>
      <c r="I10" s="914"/>
      <c r="J10" s="757" t="str">
        <f ca="1">IFERROR(VLOOKUP(AS10,$I$4:$T$6,3,0),"")&amp;IFERROR(VLOOKUP(AS10,$Y$4:$AJ$6,3,0),"")</f>
        <v/>
      </c>
      <c r="K10" s="758"/>
      <c r="L10" s="758"/>
      <c r="M10" s="758"/>
      <c r="N10" s="758"/>
      <c r="O10" s="758"/>
      <c r="P10" s="759"/>
      <c r="Q10" s="762">
        <f>IF(OR(S10="",S11=""),"",S10+S11)</f>
        <v>0</v>
      </c>
      <c r="R10" s="763"/>
      <c r="S10" s="1">
        <v>0</v>
      </c>
      <c r="T10" s="2" t="s">
        <v>20</v>
      </c>
      <c r="U10" s="1">
        <v>5</v>
      </c>
      <c r="V10" s="766">
        <f>IF(OR(U10="",U11=""),"",U10+U11)</f>
        <v>5</v>
      </c>
      <c r="W10" s="767"/>
      <c r="X10" s="770" t="str">
        <f ca="1">IFERROR(VLOOKUP(AT10,$I$4:$T$6,3,0),"")&amp;IFERROR(VLOOKUP(AT10,$Y$4:$AJ$6,3,0),"")</f>
        <v/>
      </c>
      <c r="Y10" s="771"/>
      <c r="Z10" s="771"/>
      <c r="AA10" s="771"/>
      <c r="AB10" s="771"/>
      <c r="AC10" s="771"/>
      <c r="AD10" s="772"/>
      <c r="AE10" s="751"/>
      <c r="AF10" s="752"/>
      <c r="AG10" s="752"/>
      <c r="AH10" s="753"/>
      <c r="AI10" s="776" t="e">
        <f>#REF!</f>
        <v>#REF!</v>
      </c>
      <c r="AJ10" s="705"/>
      <c r="AK10" s="705"/>
      <c r="AL10" s="705"/>
      <c r="AM10" s="705"/>
      <c r="AN10" s="705"/>
      <c r="AO10" s="706"/>
      <c r="AP10" s="707"/>
      <c r="AS10" s="17">
        <v>1</v>
      </c>
      <c r="AT10" s="17">
        <v>2</v>
      </c>
    </row>
    <row r="11" spans="1:49" ht="14.25" customHeight="1" x14ac:dyDescent="0.4">
      <c r="B11" s="744"/>
      <c r="C11" s="748"/>
      <c r="D11" s="749"/>
      <c r="E11" s="750"/>
      <c r="F11" s="915"/>
      <c r="G11" s="916"/>
      <c r="H11" s="916"/>
      <c r="I11" s="917"/>
      <c r="J11" s="760"/>
      <c r="K11" s="760"/>
      <c r="L11" s="760"/>
      <c r="M11" s="760"/>
      <c r="N11" s="760"/>
      <c r="O11" s="760"/>
      <c r="P11" s="761"/>
      <c r="Q11" s="764"/>
      <c r="R11" s="765"/>
      <c r="S11" s="3">
        <v>0</v>
      </c>
      <c r="T11" s="4" t="s">
        <v>20</v>
      </c>
      <c r="U11" s="3">
        <v>0</v>
      </c>
      <c r="V11" s="768"/>
      <c r="W11" s="769"/>
      <c r="X11" s="773"/>
      <c r="Y11" s="774"/>
      <c r="Z11" s="774"/>
      <c r="AA11" s="774"/>
      <c r="AB11" s="774"/>
      <c r="AC11" s="774"/>
      <c r="AD11" s="775"/>
      <c r="AE11" s="754"/>
      <c r="AF11" s="755"/>
      <c r="AG11" s="755"/>
      <c r="AH11" s="756"/>
      <c r="AI11" s="739"/>
      <c r="AJ11" s="740"/>
      <c r="AK11" s="740"/>
      <c r="AL11" s="740"/>
      <c r="AM11" s="740"/>
      <c r="AN11" s="740"/>
      <c r="AO11" s="741"/>
      <c r="AP11" s="742"/>
    </row>
    <row r="12" spans="1:49" ht="14.25" customHeight="1" x14ac:dyDescent="0.4">
      <c r="B12" s="744">
        <v>2</v>
      </c>
      <c r="C12" s="748">
        <v>0.40277777777777801</v>
      </c>
      <c r="D12" s="749">
        <v>0.4375</v>
      </c>
      <c r="E12" s="750"/>
      <c r="F12" s="754"/>
      <c r="G12" s="755"/>
      <c r="H12" s="755"/>
      <c r="I12" s="756"/>
      <c r="J12" s="777" t="str">
        <f t="shared" ref="J12" ca="1" si="2">IFERROR(VLOOKUP(AS12,$I$4:$T$6,3,0),"")&amp;IFERROR(VLOOKUP(AS12,$Y$4:$AJ$6,3,0),"")</f>
        <v/>
      </c>
      <c r="K12" s="778"/>
      <c r="L12" s="778"/>
      <c r="M12" s="778"/>
      <c r="N12" s="778"/>
      <c r="O12" s="778"/>
      <c r="P12" s="779"/>
      <c r="Q12" s="781">
        <f>IF(OR(S12="",S13=""),"",S12+S13)</f>
        <v>0</v>
      </c>
      <c r="R12" s="782"/>
      <c r="S12" s="1">
        <v>0</v>
      </c>
      <c r="T12" s="2" t="s">
        <v>20</v>
      </c>
      <c r="U12" s="1">
        <v>3</v>
      </c>
      <c r="V12" s="781">
        <f t="shared" ref="V12" si="3">IF(OR(U12="",U13=""),"",U12+U13)</f>
        <v>3</v>
      </c>
      <c r="W12" s="782"/>
      <c r="X12" s="785" t="str">
        <f t="shared" ref="X12" ca="1" si="4">IFERROR(VLOOKUP(AT12,$I$4:$T$6,3,0),"")&amp;IFERROR(VLOOKUP(AT12,$Y$4:$AJ$6,3,0),"")</f>
        <v/>
      </c>
      <c r="Y12" s="786"/>
      <c r="Z12" s="786"/>
      <c r="AA12" s="786"/>
      <c r="AB12" s="786"/>
      <c r="AC12" s="786"/>
      <c r="AD12" s="787"/>
      <c r="AE12" s="754"/>
      <c r="AF12" s="755"/>
      <c r="AG12" s="755"/>
      <c r="AH12" s="756"/>
      <c r="AI12" s="735" t="e">
        <f>#REF!</f>
        <v>#REF!</v>
      </c>
      <c r="AJ12" s="736"/>
      <c r="AK12" s="736"/>
      <c r="AL12" s="736"/>
      <c r="AM12" s="736"/>
      <c r="AN12" s="736"/>
      <c r="AO12" s="737"/>
      <c r="AP12" s="738"/>
      <c r="AS12" s="17">
        <v>4</v>
      </c>
      <c r="AT12" s="17">
        <v>5</v>
      </c>
    </row>
    <row r="13" spans="1:49" ht="14.25" customHeight="1" x14ac:dyDescent="0.4">
      <c r="B13" s="744"/>
      <c r="C13" s="748"/>
      <c r="D13" s="749"/>
      <c r="E13" s="750"/>
      <c r="F13" s="754"/>
      <c r="G13" s="755"/>
      <c r="H13" s="755"/>
      <c r="I13" s="756"/>
      <c r="J13" s="780"/>
      <c r="K13" s="760"/>
      <c r="L13" s="760"/>
      <c r="M13" s="760"/>
      <c r="N13" s="760"/>
      <c r="O13" s="760"/>
      <c r="P13" s="761"/>
      <c r="Q13" s="768"/>
      <c r="R13" s="769"/>
      <c r="S13" s="3">
        <v>0</v>
      </c>
      <c r="T13" s="4" t="s">
        <v>20</v>
      </c>
      <c r="U13" s="3">
        <v>0</v>
      </c>
      <c r="V13" s="768"/>
      <c r="W13" s="769"/>
      <c r="X13" s="773"/>
      <c r="Y13" s="774"/>
      <c r="Z13" s="774"/>
      <c r="AA13" s="774"/>
      <c r="AB13" s="774"/>
      <c r="AC13" s="774"/>
      <c r="AD13" s="775"/>
      <c r="AE13" s="754"/>
      <c r="AF13" s="755"/>
      <c r="AG13" s="755"/>
      <c r="AH13" s="756"/>
      <c r="AI13" s="739"/>
      <c r="AJ13" s="740"/>
      <c r="AK13" s="740"/>
      <c r="AL13" s="740"/>
      <c r="AM13" s="740"/>
      <c r="AN13" s="740"/>
      <c r="AO13" s="741"/>
      <c r="AP13" s="742"/>
    </row>
    <row r="14" spans="1:49" ht="14.25" customHeight="1" x14ac:dyDescent="0.4">
      <c r="B14" s="744">
        <v>3</v>
      </c>
      <c r="C14" s="748">
        <v>0.43055555555555602</v>
      </c>
      <c r="D14" s="749"/>
      <c r="E14" s="750"/>
      <c r="F14" s="754"/>
      <c r="G14" s="755"/>
      <c r="H14" s="755"/>
      <c r="I14" s="756"/>
      <c r="J14" s="784" t="str">
        <f t="shared" ref="J14" ca="1" si="5">IFERROR(VLOOKUP(AS14,$I$4:$T$6,3,0),"")&amp;IFERROR(VLOOKUP(AS14,$Y$4:$AJ$6,3,0),"")</f>
        <v/>
      </c>
      <c r="K14" s="778"/>
      <c r="L14" s="778"/>
      <c r="M14" s="778"/>
      <c r="N14" s="778"/>
      <c r="O14" s="778"/>
      <c r="P14" s="779"/>
      <c r="Q14" s="781">
        <f t="shared" ref="Q14" si="6">IF(OR(S14="",S15=""),"",S14+S15)</f>
        <v>0</v>
      </c>
      <c r="R14" s="782"/>
      <c r="S14" s="1">
        <v>0</v>
      </c>
      <c r="T14" s="2" t="s">
        <v>20</v>
      </c>
      <c r="U14" s="1">
        <v>2</v>
      </c>
      <c r="V14" s="781">
        <f t="shared" ref="V14" si="7">IF(OR(U14="",U15=""),"",U14+U15)</f>
        <v>5</v>
      </c>
      <c r="W14" s="782"/>
      <c r="X14" s="785" t="str">
        <f t="shared" ref="X14" ca="1" si="8">IFERROR(VLOOKUP(AT14,$I$4:$T$6,3,0),"")&amp;IFERROR(VLOOKUP(AT14,$Y$4:$AJ$6,3,0),"")</f>
        <v/>
      </c>
      <c r="Y14" s="786"/>
      <c r="Z14" s="786"/>
      <c r="AA14" s="786"/>
      <c r="AB14" s="786"/>
      <c r="AC14" s="786"/>
      <c r="AD14" s="787"/>
      <c r="AE14" s="754"/>
      <c r="AF14" s="755"/>
      <c r="AG14" s="755"/>
      <c r="AH14" s="756"/>
      <c r="AI14" s="735" t="e">
        <f>#REF!</f>
        <v>#REF!</v>
      </c>
      <c r="AJ14" s="736"/>
      <c r="AK14" s="736"/>
      <c r="AL14" s="736"/>
      <c r="AM14" s="736"/>
      <c r="AN14" s="736"/>
      <c r="AO14" s="737"/>
      <c r="AP14" s="738"/>
      <c r="AS14" s="17">
        <v>2</v>
      </c>
      <c r="AT14" s="17">
        <v>3</v>
      </c>
    </row>
    <row r="15" spans="1:49" ht="14.25" customHeight="1" x14ac:dyDescent="0.4">
      <c r="B15" s="744"/>
      <c r="C15" s="748"/>
      <c r="D15" s="749"/>
      <c r="E15" s="750"/>
      <c r="F15" s="754"/>
      <c r="G15" s="755"/>
      <c r="H15" s="755"/>
      <c r="I15" s="756"/>
      <c r="J15" s="760"/>
      <c r="K15" s="760"/>
      <c r="L15" s="760"/>
      <c r="M15" s="760"/>
      <c r="N15" s="760"/>
      <c r="O15" s="760"/>
      <c r="P15" s="761"/>
      <c r="Q15" s="768"/>
      <c r="R15" s="769"/>
      <c r="S15" s="3">
        <v>0</v>
      </c>
      <c r="T15" s="4" t="s">
        <v>20</v>
      </c>
      <c r="U15" s="3">
        <v>3</v>
      </c>
      <c r="V15" s="768"/>
      <c r="W15" s="769"/>
      <c r="X15" s="773"/>
      <c r="Y15" s="774"/>
      <c r="Z15" s="774"/>
      <c r="AA15" s="774"/>
      <c r="AB15" s="774"/>
      <c r="AC15" s="774"/>
      <c r="AD15" s="775"/>
      <c r="AE15" s="754"/>
      <c r="AF15" s="755"/>
      <c r="AG15" s="755"/>
      <c r="AH15" s="756"/>
      <c r="AI15" s="739"/>
      <c r="AJ15" s="740"/>
      <c r="AK15" s="740"/>
      <c r="AL15" s="740"/>
      <c r="AM15" s="740"/>
      <c r="AN15" s="740"/>
      <c r="AO15" s="741"/>
      <c r="AP15" s="742"/>
    </row>
    <row r="16" spans="1:49" ht="14.25" customHeight="1" x14ac:dyDescent="0.4">
      <c r="B16" s="744">
        <v>4</v>
      </c>
      <c r="C16" s="748">
        <v>0.45833333333333298</v>
      </c>
      <c r="D16" s="749">
        <v>0.4375</v>
      </c>
      <c r="E16" s="750"/>
      <c r="F16" s="754"/>
      <c r="G16" s="755"/>
      <c r="H16" s="755"/>
      <c r="I16" s="756"/>
      <c r="J16" s="784" t="str">
        <f t="shared" ref="J16" ca="1" si="9">IFERROR(VLOOKUP(AS16,$I$4:$T$6,3,0),"")&amp;IFERROR(VLOOKUP(AS16,$Y$4:$AJ$6,3,0),"")</f>
        <v/>
      </c>
      <c r="K16" s="778"/>
      <c r="L16" s="778"/>
      <c r="M16" s="778"/>
      <c r="N16" s="778"/>
      <c r="O16" s="778"/>
      <c r="P16" s="779"/>
      <c r="Q16" s="781">
        <f t="shared" ref="Q16" si="10">IF(OR(S16="",S17=""),"",S16+S17)</f>
        <v>0</v>
      </c>
      <c r="R16" s="782"/>
      <c r="S16" s="1">
        <v>0</v>
      </c>
      <c r="T16" s="2" t="s">
        <v>20</v>
      </c>
      <c r="U16" s="1">
        <v>0</v>
      </c>
      <c r="V16" s="781">
        <f t="shared" ref="V16" si="11">IF(OR(U16="",U17=""),"",U16+U17)</f>
        <v>0</v>
      </c>
      <c r="W16" s="782"/>
      <c r="X16" s="785" t="str">
        <f t="shared" ref="X16" ca="1" si="12">IFERROR(VLOOKUP(AT16,$I$4:$T$6,3,0),"")&amp;IFERROR(VLOOKUP(AT16,$Y$4:$AJ$6,3,0),"")</f>
        <v/>
      </c>
      <c r="Y16" s="786"/>
      <c r="Z16" s="786"/>
      <c r="AA16" s="786"/>
      <c r="AB16" s="786"/>
      <c r="AC16" s="786"/>
      <c r="AD16" s="787"/>
      <c r="AE16" s="754"/>
      <c r="AF16" s="755"/>
      <c r="AG16" s="755"/>
      <c r="AH16" s="756"/>
      <c r="AI16" s="735" t="e">
        <f>#REF!</f>
        <v>#REF!</v>
      </c>
      <c r="AJ16" s="736"/>
      <c r="AK16" s="736"/>
      <c r="AL16" s="736"/>
      <c r="AM16" s="736"/>
      <c r="AN16" s="736"/>
      <c r="AO16" s="737"/>
      <c r="AP16" s="738"/>
      <c r="AS16" s="17">
        <v>5</v>
      </c>
      <c r="AT16" s="17">
        <v>6</v>
      </c>
    </row>
    <row r="17" spans="1:64" ht="14.25" customHeight="1" x14ac:dyDescent="0.4">
      <c r="B17" s="744"/>
      <c r="C17" s="748"/>
      <c r="D17" s="749"/>
      <c r="E17" s="750"/>
      <c r="F17" s="754"/>
      <c r="G17" s="755"/>
      <c r="H17" s="755"/>
      <c r="I17" s="756"/>
      <c r="J17" s="760"/>
      <c r="K17" s="760"/>
      <c r="L17" s="760"/>
      <c r="M17" s="760"/>
      <c r="N17" s="760"/>
      <c r="O17" s="760"/>
      <c r="P17" s="761"/>
      <c r="Q17" s="768"/>
      <c r="R17" s="769"/>
      <c r="S17" s="3">
        <v>0</v>
      </c>
      <c r="T17" s="4" t="s">
        <v>20</v>
      </c>
      <c r="U17" s="3">
        <v>0</v>
      </c>
      <c r="V17" s="768"/>
      <c r="W17" s="769"/>
      <c r="X17" s="773"/>
      <c r="Y17" s="774"/>
      <c r="Z17" s="774"/>
      <c r="AA17" s="774"/>
      <c r="AB17" s="774"/>
      <c r="AC17" s="774"/>
      <c r="AD17" s="775"/>
      <c r="AE17" s="754"/>
      <c r="AF17" s="755"/>
      <c r="AG17" s="755"/>
      <c r="AH17" s="756"/>
      <c r="AI17" s="739"/>
      <c r="AJ17" s="740"/>
      <c r="AK17" s="740"/>
      <c r="AL17" s="740"/>
      <c r="AM17" s="740"/>
      <c r="AN17" s="740"/>
      <c r="AO17" s="741"/>
      <c r="AP17" s="742"/>
    </row>
    <row r="18" spans="1:64" ht="14.25" customHeight="1" x14ac:dyDescent="0.4">
      <c r="B18" s="744">
        <v>5</v>
      </c>
      <c r="C18" s="748">
        <v>0.48611111111111099</v>
      </c>
      <c r="D18" s="749"/>
      <c r="E18" s="750"/>
      <c r="F18" s="918" t="s">
        <v>41</v>
      </c>
      <c r="G18" s="919"/>
      <c r="H18" s="919"/>
      <c r="I18" s="920"/>
      <c r="J18" s="784" t="str">
        <f t="shared" ref="J18" ca="1" si="13">IFERROR(VLOOKUP(AS18,$I$4:$T$6,3,0),"")&amp;IFERROR(VLOOKUP(AS18,$Y$4:$AJ$6,3,0),"")</f>
        <v/>
      </c>
      <c r="K18" s="778"/>
      <c r="L18" s="778"/>
      <c r="M18" s="778"/>
      <c r="N18" s="778"/>
      <c r="O18" s="778"/>
      <c r="P18" s="779"/>
      <c r="Q18" s="781">
        <f t="shared" ref="Q18" si="14">IF(OR(S18="",S19=""),"",S18+S19)</f>
        <v>0</v>
      </c>
      <c r="R18" s="782"/>
      <c r="S18" s="1">
        <v>0</v>
      </c>
      <c r="T18" s="2" t="s">
        <v>20</v>
      </c>
      <c r="U18" s="1">
        <v>5</v>
      </c>
      <c r="V18" s="781">
        <f t="shared" ref="V18" si="15">IF(OR(U18="",U19=""),"",U18+U19)</f>
        <v>5</v>
      </c>
      <c r="W18" s="782"/>
      <c r="X18" s="785" t="str">
        <f t="shared" ref="X18" ca="1" si="16">IFERROR(VLOOKUP(AT18,$I$4:$T$6,3,0),"")&amp;IFERROR(VLOOKUP(AT18,$Y$4:$AJ$6,3,0),"")</f>
        <v/>
      </c>
      <c r="Y18" s="786"/>
      <c r="Z18" s="786"/>
      <c r="AA18" s="786"/>
      <c r="AB18" s="786"/>
      <c r="AC18" s="786"/>
      <c r="AD18" s="787"/>
      <c r="AE18" s="754"/>
      <c r="AF18" s="755"/>
      <c r="AG18" s="755"/>
      <c r="AH18" s="756"/>
      <c r="AI18" s="735" t="e">
        <f>#REF!</f>
        <v>#REF!</v>
      </c>
      <c r="AJ18" s="736"/>
      <c r="AK18" s="736"/>
      <c r="AL18" s="736"/>
      <c r="AM18" s="736"/>
      <c r="AN18" s="736"/>
      <c r="AO18" s="737"/>
      <c r="AP18" s="738"/>
      <c r="AS18" s="17">
        <v>1</v>
      </c>
      <c r="AT18" s="17">
        <v>3</v>
      </c>
    </row>
    <row r="19" spans="1:64" ht="14.25" customHeight="1" x14ac:dyDescent="0.4">
      <c r="B19" s="744"/>
      <c r="C19" s="748"/>
      <c r="D19" s="749"/>
      <c r="E19" s="750"/>
      <c r="F19" s="915"/>
      <c r="G19" s="916"/>
      <c r="H19" s="916"/>
      <c r="I19" s="917"/>
      <c r="J19" s="760"/>
      <c r="K19" s="760"/>
      <c r="L19" s="760"/>
      <c r="M19" s="760"/>
      <c r="N19" s="760"/>
      <c r="O19" s="760"/>
      <c r="P19" s="761"/>
      <c r="Q19" s="768"/>
      <c r="R19" s="769"/>
      <c r="S19" s="3">
        <v>0</v>
      </c>
      <c r="T19" s="4" t="s">
        <v>20</v>
      </c>
      <c r="U19" s="3">
        <v>0</v>
      </c>
      <c r="V19" s="768"/>
      <c r="W19" s="769"/>
      <c r="X19" s="773"/>
      <c r="Y19" s="774"/>
      <c r="Z19" s="774"/>
      <c r="AA19" s="774"/>
      <c r="AB19" s="774"/>
      <c r="AC19" s="774"/>
      <c r="AD19" s="775"/>
      <c r="AE19" s="754"/>
      <c r="AF19" s="755"/>
      <c r="AG19" s="755"/>
      <c r="AH19" s="756"/>
      <c r="AI19" s="739"/>
      <c r="AJ19" s="740"/>
      <c r="AK19" s="740"/>
      <c r="AL19" s="740"/>
      <c r="AM19" s="740"/>
      <c r="AN19" s="740"/>
      <c r="AO19" s="741"/>
      <c r="AP19" s="742"/>
    </row>
    <row r="20" spans="1:64" ht="14.25" customHeight="1" x14ac:dyDescent="0.4">
      <c r="B20" s="744">
        <v>6</v>
      </c>
      <c r="C20" s="748">
        <v>0.51388888888888895</v>
      </c>
      <c r="D20" s="749"/>
      <c r="E20" s="750"/>
      <c r="F20" s="754"/>
      <c r="G20" s="755"/>
      <c r="H20" s="755"/>
      <c r="I20" s="756"/>
      <c r="J20" s="784" t="str">
        <f t="shared" ref="J20" ca="1" si="17">IFERROR(VLOOKUP(AS20,$I$4:$T$6,3,0),"")&amp;IFERROR(VLOOKUP(AS20,$Y$4:$AJ$6,3,0),"")</f>
        <v/>
      </c>
      <c r="K20" s="778"/>
      <c r="L20" s="778"/>
      <c r="M20" s="778"/>
      <c r="N20" s="778"/>
      <c r="O20" s="778"/>
      <c r="P20" s="779"/>
      <c r="Q20" s="781">
        <f t="shared" ref="Q20" si="18">IF(OR(S20="",S21=""),"",S20+S21)</f>
        <v>0</v>
      </c>
      <c r="R20" s="782"/>
      <c r="S20" s="1">
        <v>0</v>
      </c>
      <c r="T20" s="2" t="s">
        <v>20</v>
      </c>
      <c r="U20" s="1">
        <v>0</v>
      </c>
      <c r="V20" s="781">
        <f t="shared" ref="V20" si="19">IF(OR(U20="",U21=""),"",U20+U21)</f>
        <v>4</v>
      </c>
      <c r="W20" s="782"/>
      <c r="X20" s="785" t="str">
        <f t="shared" ref="X20" ca="1" si="20">IFERROR(VLOOKUP(AT20,$I$4:$T$6,3,0),"")&amp;IFERROR(VLOOKUP(AT20,$Y$4:$AJ$6,3,0),"")</f>
        <v/>
      </c>
      <c r="Y20" s="786"/>
      <c r="Z20" s="786"/>
      <c r="AA20" s="786"/>
      <c r="AB20" s="786"/>
      <c r="AC20" s="786"/>
      <c r="AD20" s="787"/>
      <c r="AE20" s="754"/>
      <c r="AF20" s="755"/>
      <c r="AG20" s="755"/>
      <c r="AH20" s="756"/>
      <c r="AI20" s="735" t="e">
        <f>#REF!</f>
        <v>#REF!</v>
      </c>
      <c r="AJ20" s="736"/>
      <c r="AK20" s="736"/>
      <c r="AL20" s="736"/>
      <c r="AM20" s="736"/>
      <c r="AN20" s="736"/>
      <c r="AO20" s="737"/>
      <c r="AP20" s="738"/>
      <c r="AS20" s="17">
        <v>4</v>
      </c>
      <c r="AT20" s="17">
        <v>6</v>
      </c>
    </row>
    <row r="21" spans="1:64" ht="14.25" customHeight="1" thickBot="1" x14ac:dyDescent="0.45">
      <c r="B21" s="824"/>
      <c r="C21" s="825"/>
      <c r="D21" s="826"/>
      <c r="E21" s="827"/>
      <c r="F21" s="820"/>
      <c r="G21" s="821"/>
      <c r="H21" s="821"/>
      <c r="I21" s="822"/>
      <c r="J21" s="829"/>
      <c r="K21" s="829"/>
      <c r="L21" s="829"/>
      <c r="M21" s="829"/>
      <c r="N21" s="829"/>
      <c r="O21" s="829"/>
      <c r="P21" s="830"/>
      <c r="Q21" s="831"/>
      <c r="R21" s="832"/>
      <c r="S21" s="9">
        <v>0</v>
      </c>
      <c r="T21" s="10" t="s">
        <v>20</v>
      </c>
      <c r="U21" s="9">
        <v>4</v>
      </c>
      <c r="V21" s="831"/>
      <c r="W21" s="832"/>
      <c r="X21" s="834"/>
      <c r="Y21" s="835"/>
      <c r="Z21" s="835"/>
      <c r="AA21" s="835"/>
      <c r="AB21" s="835"/>
      <c r="AC21" s="835"/>
      <c r="AD21" s="836"/>
      <c r="AE21" s="820"/>
      <c r="AF21" s="821"/>
      <c r="AG21" s="821"/>
      <c r="AH21" s="822"/>
      <c r="AI21" s="823"/>
      <c r="AJ21" s="708"/>
      <c r="AK21" s="708"/>
      <c r="AL21" s="708"/>
      <c r="AM21" s="708"/>
      <c r="AN21" s="708"/>
      <c r="AO21" s="709"/>
      <c r="AP21" s="710"/>
    </row>
    <row r="22" spans="1:64" ht="14.25" hidden="1" customHeight="1" x14ac:dyDescent="0.4">
      <c r="B22" s="888">
        <v>7</v>
      </c>
      <c r="C22" s="903">
        <v>0.55555555555555558</v>
      </c>
      <c r="D22" s="904">
        <v>0.4375</v>
      </c>
      <c r="E22" s="905"/>
      <c r="F22" s="906"/>
      <c r="G22" s="907"/>
      <c r="H22" s="907"/>
      <c r="I22" s="908"/>
      <c r="J22" s="888" t="str">
        <f>H4&amp;"1位"</f>
        <v>ｉ1位</v>
      </c>
      <c r="K22" s="889"/>
      <c r="L22" s="890"/>
      <c r="M22" s="891"/>
      <c r="N22" s="891"/>
      <c r="O22" s="891"/>
      <c r="P22" s="892"/>
      <c r="Q22" s="909" t="str">
        <f t="shared" ref="Q22" si="21">IF(OR(S22="",S23=""),"",S22+S23)</f>
        <v/>
      </c>
      <c r="R22" s="909"/>
      <c r="S22" s="1"/>
      <c r="T22" s="2" t="s">
        <v>20</v>
      </c>
      <c r="U22" s="1"/>
      <c r="V22" s="909" t="str">
        <f t="shared" ref="V22" si="22">IF(OR(U22="",U23=""),"",U22+U23)</f>
        <v/>
      </c>
      <c r="W22" s="909"/>
      <c r="X22" s="833"/>
      <c r="Y22" s="893"/>
      <c r="Z22" s="893"/>
      <c r="AA22" s="893"/>
      <c r="AB22" s="894"/>
      <c r="AC22" s="766" t="str">
        <f>X4&amp;"1位"</f>
        <v>ｊ1位</v>
      </c>
      <c r="AD22" s="895"/>
      <c r="AE22" s="906"/>
      <c r="AF22" s="907"/>
      <c r="AG22" s="907"/>
      <c r="AH22" s="908"/>
      <c r="AI22" s="800" t="e">
        <f>#REF!</f>
        <v>#REF!</v>
      </c>
      <c r="AJ22" s="800"/>
      <c r="AK22" s="800"/>
      <c r="AL22" s="800"/>
      <c r="AM22" s="800"/>
      <c r="AN22" s="800"/>
      <c r="AO22" s="801"/>
      <c r="AP22" s="802"/>
      <c r="AS22" s="17">
        <v>1</v>
      </c>
      <c r="AT22" s="17">
        <v>3</v>
      </c>
    </row>
    <row r="23" spans="1:64" ht="14.25" hidden="1" customHeight="1" thickBot="1" x14ac:dyDescent="0.45">
      <c r="B23" s="838"/>
      <c r="C23" s="842"/>
      <c r="D23" s="843"/>
      <c r="E23" s="844"/>
      <c r="F23" s="702"/>
      <c r="G23" s="703"/>
      <c r="H23" s="703"/>
      <c r="I23" s="704"/>
      <c r="J23" s="846"/>
      <c r="K23" s="847"/>
      <c r="L23" s="851"/>
      <c r="M23" s="852"/>
      <c r="N23" s="852"/>
      <c r="O23" s="852"/>
      <c r="P23" s="853"/>
      <c r="Q23" s="855"/>
      <c r="R23" s="855"/>
      <c r="S23" s="13"/>
      <c r="T23" s="14" t="s">
        <v>20</v>
      </c>
      <c r="U23" s="13"/>
      <c r="V23" s="855"/>
      <c r="W23" s="855"/>
      <c r="X23" s="858"/>
      <c r="Y23" s="859"/>
      <c r="Z23" s="859"/>
      <c r="AA23" s="859"/>
      <c r="AB23" s="860"/>
      <c r="AC23" s="863"/>
      <c r="AD23" s="864"/>
      <c r="AE23" s="702"/>
      <c r="AF23" s="703"/>
      <c r="AG23" s="703"/>
      <c r="AH23" s="704"/>
      <c r="AI23" s="708"/>
      <c r="AJ23" s="708"/>
      <c r="AK23" s="708"/>
      <c r="AL23" s="708"/>
      <c r="AM23" s="708"/>
      <c r="AN23" s="708"/>
      <c r="AO23" s="709"/>
      <c r="AP23" s="710"/>
    </row>
    <row r="24" spans="1:64" ht="14.25" hidden="1" customHeight="1" x14ac:dyDescent="0.4">
      <c r="B24" s="744">
        <v>8</v>
      </c>
      <c r="C24" s="748">
        <v>0.56944444444444398</v>
      </c>
      <c r="D24" s="749">
        <v>0.4375</v>
      </c>
      <c r="E24" s="750"/>
      <c r="F24" s="754"/>
      <c r="G24" s="755"/>
      <c r="H24" s="755"/>
      <c r="I24" s="756"/>
      <c r="J24" s="784" t="str">
        <f>IFERROR(VLOOKUP(#REF!,$I$4:$T$6,3,0),"")&amp;IFERROR(VLOOKUP(#REF!,$Y$4:$AJ$7,3,0),"")</f>
        <v/>
      </c>
      <c r="K24" s="778"/>
      <c r="L24" s="778"/>
      <c r="M24" s="778"/>
      <c r="N24" s="778"/>
      <c r="O24" s="778"/>
      <c r="P24" s="779"/>
      <c r="Q24" s="781" t="str">
        <f t="shared" ref="Q24" si="23">IF(OR(S24="",S25=""),"",S24+S25)</f>
        <v/>
      </c>
      <c r="R24" s="782"/>
      <c r="S24" s="1"/>
      <c r="T24" s="2" t="s">
        <v>20</v>
      </c>
      <c r="U24" s="1"/>
      <c r="V24" s="781" t="str">
        <f t="shared" ref="V24" si="24">IF(OR(U24="",U25=""),"",U24+U25)</f>
        <v/>
      </c>
      <c r="W24" s="782"/>
      <c r="X24" s="785" t="str">
        <f>IFERROR(VLOOKUP(#REF!,$I$4:$T$6,3,0),"")&amp;IFERROR(VLOOKUP(#REF!,$Y$4:$AJ$7,3,0),"")</f>
        <v/>
      </c>
      <c r="Y24" s="786"/>
      <c r="Z24" s="786"/>
      <c r="AA24" s="786"/>
      <c r="AB24" s="786"/>
      <c r="AC24" s="786"/>
      <c r="AD24" s="787"/>
      <c r="AE24" s="754"/>
      <c r="AF24" s="755"/>
      <c r="AG24" s="755"/>
      <c r="AH24" s="756"/>
      <c r="AI24" s="735" t="e">
        <f>#REF!</f>
        <v>#REF!</v>
      </c>
      <c r="AJ24" s="736"/>
      <c r="AK24" s="736"/>
      <c r="AL24" s="736"/>
      <c r="AM24" s="736"/>
      <c r="AN24" s="736"/>
      <c r="AO24" s="737"/>
      <c r="AP24" s="738"/>
      <c r="AS24" s="17">
        <v>4</v>
      </c>
      <c r="AT24" s="17">
        <v>7</v>
      </c>
    </row>
    <row r="25" spans="1:64" ht="14.25" hidden="1" customHeight="1" x14ac:dyDescent="0.4">
      <c r="B25" s="744"/>
      <c r="C25" s="748"/>
      <c r="D25" s="749"/>
      <c r="E25" s="750"/>
      <c r="F25" s="754"/>
      <c r="G25" s="755"/>
      <c r="H25" s="755"/>
      <c r="I25" s="756"/>
      <c r="J25" s="760"/>
      <c r="K25" s="760"/>
      <c r="L25" s="760"/>
      <c r="M25" s="760"/>
      <c r="N25" s="760"/>
      <c r="O25" s="760"/>
      <c r="P25" s="761"/>
      <c r="Q25" s="768"/>
      <c r="R25" s="769"/>
      <c r="S25" s="3"/>
      <c r="T25" s="4" t="s">
        <v>20</v>
      </c>
      <c r="U25" s="3"/>
      <c r="V25" s="768"/>
      <c r="W25" s="769"/>
      <c r="X25" s="773"/>
      <c r="Y25" s="774"/>
      <c r="Z25" s="774"/>
      <c r="AA25" s="774"/>
      <c r="AB25" s="774"/>
      <c r="AC25" s="774"/>
      <c r="AD25" s="775"/>
      <c r="AE25" s="754"/>
      <c r="AF25" s="755"/>
      <c r="AG25" s="755"/>
      <c r="AH25" s="756"/>
      <c r="AI25" s="739"/>
      <c r="AJ25" s="740"/>
      <c r="AK25" s="740"/>
      <c r="AL25" s="740"/>
      <c r="AM25" s="740"/>
      <c r="AN25" s="740"/>
      <c r="AO25" s="741"/>
      <c r="AP25" s="742"/>
    </row>
    <row r="26" spans="1:64" ht="14.25" hidden="1" customHeight="1" x14ac:dyDescent="0.4">
      <c r="B26" s="743">
        <v>9</v>
      </c>
      <c r="C26" s="745">
        <v>0.59722222222222199</v>
      </c>
      <c r="D26" s="746">
        <v>0.4375</v>
      </c>
      <c r="E26" s="747"/>
      <c r="F26" s="817"/>
      <c r="G26" s="818"/>
      <c r="H26" s="818"/>
      <c r="I26" s="819"/>
      <c r="J26" s="828" t="str">
        <f>IFERROR(VLOOKUP(#REF!,$I$4:$T$6,3,0),"")&amp;IFERROR(VLOOKUP(#REF!,$Y$4:$AJ$7,3,0),"")</f>
        <v/>
      </c>
      <c r="K26" s="807"/>
      <c r="L26" s="807"/>
      <c r="M26" s="807"/>
      <c r="N26" s="807"/>
      <c r="O26" s="807"/>
      <c r="P26" s="808"/>
      <c r="Q26" s="766" t="str">
        <f t="shared" ref="Q26" si="25">IF(OR(S26="",S27=""),"",S26+S27)</f>
        <v/>
      </c>
      <c r="R26" s="767"/>
      <c r="S26" s="1"/>
      <c r="T26" s="2" t="s">
        <v>20</v>
      </c>
      <c r="U26" s="1"/>
      <c r="V26" s="766" t="str">
        <f t="shared" ref="V26" si="26">IF(OR(U26="",U27=""),"",U26+U27)</f>
        <v/>
      </c>
      <c r="W26" s="767"/>
      <c r="X26" s="833" t="str">
        <f>IFERROR(VLOOKUP(#REF!,$I$4:$T$6,3,0),"")&amp;IFERROR(VLOOKUP(#REF!,$Y$4:$AJ$7,3,0),"")</f>
        <v/>
      </c>
      <c r="Y26" s="794"/>
      <c r="Z26" s="794"/>
      <c r="AA26" s="794"/>
      <c r="AB26" s="794"/>
      <c r="AC26" s="794"/>
      <c r="AD26" s="795"/>
      <c r="AE26" s="817"/>
      <c r="AF26" s="818"/>
      <c r="AG26" s="818"/>
      <c r="AH26" s="819"/>
      <c r="AI26" s="735" t="e">
        <f>#REF!</f>
        <v>#REF!</v>
      </c>
      <c r="AJ26" s="736"/>
      <c r="AK26" s="736"/>
      <c r="AL26" s="736"/>
      <c r="AM26" s="736"/>
      <c r="AN26" s="736"/>
      <c r="AO26" s="737"/>
      <c r="AP26" s="738"/>
      <c r="AS26" s="17">
        <v>5</v>
      </c>
      <c r="AT26" s="17">
        <v>6</v>
      </c>
    </row>
    <row r="27" spans="1:64" ht="14.25" hidden="1" customHeight="1" thickBot="1" x14ac:dyDescent="0.45">
      <c r="B27" s="824"/>
      <c r="C27" s="825"/>
      <c r="D27" s="826"/>
      <c r="E27" s="827"/>
      <c r="F27" s="820"/>
      <c r="G27" s="821"/>
      <c r="H27" s="821"/>
      <c r="I27" s="822"/>
      <c r="J27" s="829"/>
      <c r="K27" s="829"/>
      <c r="L27" s="829"/>
      <c r="M27" s="829"/>
      <c r="N27" s="829"/>
      <c r="O27" s="829"/>
      <c r="P27" s="830"/>
      <c r="Q27" s="831"/>
      <c r="R27" s="832"/>
      <c r="S27" s="9"/>
      <c r="T27" s="10" t="s">
        <v>20</v>
      </c>
      <c r="U27" s="9"/>
      <c r="V27" s="831"/>
      <c r="W27" s="832"/>
      <c r="X27" s="834"/>
      <c r="Y27" s="835"/>
      <c r="Z27" s="835"/>
      <c r="AA27" s="835"/>
      <c r="AB27" s="835"/>
      <c r="AC27" s="835"/>
      <c r="AD27" s="836"/>
      <c r="AE27" s="820"/>
      <c r="AF27" s="821"/>
      <c r="AG27" s="821"/>
      <c r="AH27" s="822"/>
      <c r="AI27" s="823"/>
      <c r="AJ27" s="708"/>
      <c r="AK27" s="708"/>
      <c r="AL27" s="708"/>
      <c r="AM27" s="708"/>
      <c r="AN27" s="708"/>
      <c r="AO27" s="709"/>
      <c r="AP27" s="710"/>
    </row>
    <row r="28" spans="1:64" ht="14.25" hidden="1" customHeight="1" x14ac:dyDescent="0.4">
      <c r="B28" s="837">
        <v>10</v>
      </c>
      <c r="C28" s="839">
        <v>0.63888888888888895</v>
      </c>
      <c r="D28" s="840">
        <v>0.4375</v>
      </c>
      <c r="E28" s="841"/>
      <c r="F28" s="699"/>
      <c r="G28" s="700"/>
      <c r="H28" s="700"/>
      <c r="I28" s="701"/>
      <c r="J28" s="837" t="str">
        <f>H4&amp;"1位"</f>
        <v>ｉ1位</v>
      </c>
      <c r="K28" s="845"/>
      <c r="L28" s="848"/>
      <c r="M28" s="849"/>
      <c r="N28" s="849"/>
      <c r="O28" s="849"/>
      <c r="P28" s="850"/>
      <c r="Q28" s="854" t="str">
        <f t="shared" ref="Q28" si="27">IF(OR(S28="",S29=""),"",S28+S29)</f>
        <v/>
      </c>
      <c r="R28" s="854"/>
      <c r="S28" s="11"/>
      <c r="T28" s="12" t="s">
        <v>20</v>
      </c>
      <c r="U28" s="11"/>
      <c r="V28" s="854" t="str">
        <f t="shared" ref="V28" si="28">IF(OR(U28="",U29=""),"",U28+U29)</f>
        <v/>
      </c>
      <c r="W28" s="854"/>
      <c r="X28" s="770"/>
      <c r="Y28" s="856"/>
      <c r="Z28" s="856"/>
      <c r="AA28" s="856"/>
      <c r="AB28" s="857"/>
      <c r="AC28" s="861" t="str">
        <f>X4&amp;"1位"</f>
        <v>ｊ1位</v>
      </c>
      <c r="AD28" s="862"/>
      <c r="AE28" s="699"/>
      <c r="AF28" s="700"/>
      <c r="AG28" s="700"/>
      <c r="AH28" s="701"/>
      <c r="AI28" s="705" t="e">
        <f>#REF!</f>
        <v>#REF!</v>
      </c>
      <c r="AJ28" s="705"/>
      <c r="AK28" s="705"/>
      <c r="AL28" s="705"/>
      <c r="AM28" s="705"/>
      <c r="AN28" s="705"/>
      <c r="AO28" s="706"/>
      <c r="AP28" s="707"/>
      <c r="AS28" s="17">
        <v>5</v>
      </c>
      <c r="AT28" s="17">
        <v>6</v>
      </c>
    </row>
    <row r="29" spans="1:64" ht="14.25" hidden="1" customHeight="1" thickBot="1" x14ac:dyDescent="0.45">
      <c r="B29" s="838"/>
      <c r="C29" s="842"/>
      <c r="D29" s="843"/>
      <c r="E29" s="844"/>
      <c r="F29" s="702"/>
      <c r="G29" s="703"/>
      <c r="H29" s="703"/>
      <c r="I29" s="704"/>
      <c r="J29" s="846"/>
      <c r="K29" s="847"/>
      <c r="L29" s="851"/>
      <c r="M29" s="852"/>
      <c r="N29" s="852"/>
      <c r="O29" s="852"/>
      <c r="P29" s="853"/>
      <c r="Q29" s="855"/>
      <c r="R29" s="855"/>
      <c r="S29" s="13"/>
      <c r="T29" s="14" t="s">
        <v>20</v>
      </c>
      <c r="U29" s="13"/>
      <c r="V29" s="855"/>
      <c r="W29" s="855"/>
      <c r="X29" s="858"/>
      <c r="Y29" s="859"/>
      <c r="Z29" s="859"/>
      <c r="AA29" s="859"/>
      <c r="AB29" s="860"/>
      <c r="AC29" s="863"/>
      <c r="AD29" s="864"/>
      <c r="AE29" s="702"/>
      <c r="AF29" s="703"/>
      <c r="AG29" s="703"/>
      <c r="AH29" s="704"/>
      <c r="AI29" s="708"/>
      <c r="AJ29" s="708"/>
      <c r="AK29" s="708"/>
      <c r="AL29" s="708"/>
      <c r="AM29" s="708"/>
      <c r="AN29" s="708"/>
      <c r="AO29" s="709"/>
      <c r="AP29" s="710"/>
    </row>
    <row r="30" spans="1:64" s="34" customFormat="1" ht="17.25" x14ac:dyDescent="0.4">
      <c r="A30" s="25"/>
      <c r="B30" s="26"/>
      <c r="C30" s="27"/>
      <c r="D30" s="27"/>
      <c r="E30" s="27"/>
      <c r="F30" s="26"/>
      <c r="G30" s="26"/>
      <c r="H30" s="26"/>
      <c r="I30" s="26"/>
      <c r="J30" s="26"/>
      <c r="K30" s="28"/>
      <c r="L30" s="28"/>
      <c r="M30" s="29"/>
      <c r="N30" s="30"/>
      <c r="O30" s="29"/>
      <c r="P30" s="28"/>
      <c r="Q30" s="28"/>
      <c r="R30" s="26"/>
      <c r="S30" s="26"/>
      <c r="T30" s="26"/>
      <c r="U30" s="26"/>
      <c r="V30" s="26"/>
      <c r="W30" s="31"/>
      <c r="X30" s="31"/>
      <c r="Y30" s="31"/>
      <c r="Z30" s="31"/>
      <c r="AA30" s="31"/>
      <c r="AB30" s="31"/>
      <c r="AC30" s="32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S30" s="17"/>
      <c r="AT30" s="17"/>
    </row>
    <row r="31" spans="1:64" s="35" customFormat="1" ht="11.25" customHeight="1" x14ac:dyDescent="0.4">
      <c r="B31" s="877"/>
      <c r="C31" s="879" t="str">
        <f>H4</f>
        <v>ｉ</v>
      </c>
      <c r="D31" s="880"/>
      <c r="E31" s="880"/>
      <c r="F31" s="880"/>
      <c r="G31" s="880"/>
      <c r="H31" s="881"/>
      <c r="I31" s="813" t="e">
        <f ca="1">IF(C33="","",C33)</f>
        <v>#REF!</v>
      </c>
      <c r="J31" s="737"/>
      <c r="K31" s="737"/>
      <c r="L31" s="737"/>
      <c r="M31" s="737"/>
      <c r="N31" s="814"/>
      <c r="O31" s="813" t="e">
        <f ca="1">IF(C35="","",C35)</f>
        <v>#REF!</v>
      </c>
      <c r="P31" s="737"/>
      <c r="Q31" s="737"/>
      <c r="R31" s="737"/>
      <c r="S31" s="737"/>
      <c r="T31" s="814"/>
      <c r="U31" s="813" t="e">
        <f ca="1">IF(C37="","",C37)</f>
        <v>#REF!</v>
      </c>
      <c r="V31" s="737"/>
      <c r="W31" s="737"/>
      <c r="X31" s="737"/>
      <c r="Y31" s="737"/>
      <c r="Z31" s="814"/>
      <c r="AA31" s="813" t="s">
        <v>21</v>
      </c>
      <c r="AB31" s="814"/>
      <c r="AC31" s="813" t="s">
        <v>18</v>
      </c>
      <c r="AD31" s="814"/>
      <c r="AE31" s="813" t="s">
        <v>22</v>
      </c>
      <c r="AF31" s="814"/>
      <c r="AG31" s="813" t="s">
        <v>23</v>
      </c>
      <c r="AH31" s="737"/>
      <c r="AI31" s="814"/>
      <c r="AJ31" s="813" t="s">
        <v>24</v>
      </c>
      <c r="AK31" s="814"/>
      <c r="AR31" s="36"/>
      <c r="AS31" s="17"/>
      <c r="AT31" s="17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35" customFormat="1" ht="11.25" customHeight="1" x14ac:dyDescent="0.4">
      <c r="B32" s="878"/>
      <c r="C32" s="882"/>
      <c r="D32" s="883"/>
      <c r="E32" s="883"/>
      <c r="F32" s="883"/>
      <c r="G32" s="883"/>
      <c r="H32" s="884"/>
      <c r="I32" s="815"/>
      <c r="J32" s="741"/>
      <c r="K32" s="741"/>
      <c r="L32" s="741"/>
      <c r="M32" s="741"/>
      <c r="N32" s="816"/>
      <c r="O32" s="815"/>
      <c r="P32" s="741"/>
      <c r="Q32" s="741"/>
      <c r="R32" s="741"/>
      <c r="S32" s="741"/>
      <c r="T32" s="816"/>
      <c r="U32" s="815"/>
      <c r="V32" s="741"/>
      <c r="W32" s="741"/>
      <c r="X32" s="741"/>
      <c r="Y32" s="741"/>
      <c r="Z32" s="816"/>
      <c r="AA32" s="815"/>
      <c r="AB32" s="816"/>
      <c r="AC32" s="815"/>
      <c r="AD32" s="816"/>
      <c r="AE32" s="815"/>
      <c r="AF32" s="816"/>
      <c r="AG32" s="815"/>
      <c r="AH32" s="741"/>
      <c r="AI32" s="816"/>
      <c r="AJ32" s="815"/>
      <c r="AK32" s="816"/>
      <c r="AR32" s="36"/>
      <c r="AS32" s="33"/>
      <c r="AT32" s="33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2:64" s="35" customFormat="1" ht="11.25" customHeight="1" x14ac:dyDescent="0.4">
      <c r="B33" s="865">
        <v>1</v>
      </c>
      <c r="C33" s="866" t="e">
        <f ca="1">K4</f>
        <v>#REF!</v>
      </c>
      <c r="D33" s="737"/>
      <c r="E33" s="737"/>
      <c r="F33" s="737"/>
      <c r="G33" s="737"/>
      <c r="H33" s="814"/>
      <c r="I33" s="867"/>
      <c r="J33" s="868"/>
      <c r="K33" s="868"/>
      <c r="L33" s="868"/>
      <c r="M33" s="868"/>
      <c r="N33" s="869"/>
      <c r="O33" s="873" t="str">
        <f>IF(OR(P33="",S33=""),"",IF(P33&gt;S33,"○",IF(P33=S33,"△","●")))</f>
        <v>●</v>
      </c>
      <c r="P33" s="809">
        <f>$Q$10</f>
        <v>0</v>
      </c>
      <c r="Q33" s="810"/>
      <c r="R33" s="875" t="s">
        <v>9</v>
      </c>
      <c r="S33" s="809">
        <f>$V$10</f>
        <v>5</v>
      </c>
      <c r="T33" s="814"/>
      <c r="U33" s="873" t="str">
        <f>IF(OR(V33="",Y33=""),"",IF(V33&gt;Y33,"○",IF(V33=Y33,"△","●")))</f>
        <v>●</v>
      </c>
      <c r="V33" s="809">
        <f>$Q$18</f>
        <v>0</v>
      </c>
      <c r="W33" s="810"/>
      <c r="X33" s="875" t="s">
        <v>9</v>
      </c>
      <c r="Y33" s="809">
        <f>$V$18</f>
        <v>5</v>
      </c>
      <c r="Z33" s="814"/>
      <c r="AA33" s="813">
        <f t="shared" ref="AA33:AA37" si="29">IF(AND($J33="",$P33="",$V33=""),"",COUNTIF($I33:$Z33,"○")*3+COUNTIF($I33:$Z33,"△")*1)</f>
        <v>0</v>
      </c>
      <c r="AB33" s="814"/>
      <c r="AC33" s="813">
        <f t="shared" ref="AC33:AC37" si="30">IF(AND($J33="",$P33="",$V33=""),"",SUM($J33,$P33,$V33))</f>
        <v>0</v>
      </c>
      <c r="AD33" s="814"/>
      <c r="AE33" s="813">
        <f t="shared" ref="AE33:AE37" si="31">IF(AND($M33="",$S33="",$Y33=""),"",SUM($M33,$S33,$Y33))</f>
        <v>10</v>
      </c>
      <c r="AF33" s="814"/>
      <c r="AG33" s="813">
        <f t="shared" ref="AG33:AG37" si="32">IF(OR(AC33="",AE33=""),"",AC33-AE33)</f>
        <v>-10</v>
      </c>
      <c r="AH33" s="737"/>
      <c r="AI33" s="814"/>
      <c r="AJ33" s="813">
        <v>3</v>
      </c>
      <c r="AK33" s="814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2:64" s="35" customFormat="1" ht="11.25" customHeight="1" x14ac:dyDescent="0.4">
      <c r="B34" s="865"/>
      <c r="C34" s="815"/>
      <c r="D34" s="741"/>
      <c r="E34" s="741"/>
      <c r="F34" s="741"/>
      <c r="G34" s="741"/>
      <c r="H34" s="816"/>
      <c r="I34" s="870"/>
      <c r="J34" s="871"/>
      <c r="K34" s="871"/>
      <c r="L34" s="871"/>
      <c r="M34" s="871"/>
      <c r="N34" s="872"/>
      <c r="O34" s="874"/>
      <c r="P34" s="811"/>
      <c r="Q34" s="812"/>
      <c r="R34" s="876"/>
      <c r="S34" s="811"/>
      <c r="T34" s="816"/>
      <c r="U34" s="874"/>
      <c r="V34" s="811"/>
      <c r="W34" s="812"/>
      <c r="X34" s="876"/>
      <c r="Y34" s="811"/>
      <c r="Z34" s="816"/>
      <c r="AA34" s="815"/>
      <c r="AB34" s="816"/>
      <c r="AC34" s="815"/>
      <c r="AD34" s="816"/>
      <c r="AE34" s="815"/>
      <c r="AF34" s="816"/>
      <c r="AG34" s="815"/>
      <c r="AH34" s="741"/>
      <c r="AI34" s="816"/>
      <c r="AJ34" s="815"/>
      <c r="AK34" s="81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2:64" s="35" customFormat="1" ht="11.25" customHeight="1" x14ac:dyDescent="0.4">
      <c r="B35" s="865">
        <v>2</v>
      </c>
      <c r="C35" s="866" t="e">
        <f ca="1">K5</f>
        <v>#REF!</v>
      </c>
      <c r="D35" s="737"/>
      <c r="E35" s="737"/>
      <c r="F35" s="737"/>
      <c r="G35" s="737"/>
      <c r="H35" s="814"/>
      <c r="I35" s="873" t="str">
        <f>IF(OR(J35="",M35=""),"",IF(J35&gt;M35,"○",IF(J35=M35,"△","●")))</f>
        <v>○</v>
      </c>
      <c r="J35" s="809">
        <f>IF(S33="","",S33)</f>
        <v>5</v>
      </c>
      <c r="K35" s="810"/>
      <c r="L35" s="875" t="s">
        <v>9</v>
      </c>
      <c r="M35" s="809">
        <f>IF(P33="","",P33)</f>
        <v>0</v>
      </c>
      <c r="N35" s="814"/>
      <c r="O35" s="867"/>
      <c r="P35" s="868"/>
      <c r="Q35" s="868"/>
      <c r="R35" s="868"/>
      <c r="S35" s="868"/>
      <c r="T35" s="869"/>
      <c r="U35" s="873" t="str">
        <f>IF(OR(V35="",Y35=""),"",IF(V35&gt;Y35,"○",IF(V35=Y35,"△","●")))</f>
        <v>●</v>
      </c>
      <c r="V35" s="809">
        <f>$Q$14</f>
        <v>0</v>
      </c>
      <c r="W35" s="810"/>
      <c r="X35" s="875" t="s">
        <v>9</v>
      </c>
      <c r="Y35" s="809">
        <f>$V$14</f>
        <v>5</v>
      </c>
      <c r="Z35" s="814"/>
      <c r="AA35" s="813">
        <f t="shared" si="29"/>
        <v>3</v>
      </c>
      <c r="AB35" s="814"/>
      <c r="AC35" s="813">
        <f t="shared" si="30"/>
        <v>5</v>
      </c>
      <c r="AD35" s="814"/>
      <c r="AE35" s="813">
        <f t="shared" si="31"/>
        <v>5</v>
      </c>
      <c r="AF35" s="814"/>
      <c r="AG35" s="813">
        <f t="shared" si="32"/>
        <v>0</v>
      </c>
      <c r="AH35" s="737"/>
      <c r="AI35" s="814"/>
      <c r="AJ35" s="813">
        <v>2</v>
      </c>
      <c r="AK35" s="814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2:64" s="35" customFormat="1" ht="11.25" customHeight="1" x14ac:dyDescent="0.4">
      <c r="B36" s="865"/>
      <c r="C36" s="815"/>
      <c r="D36" s="741"/>
      <c r="E36" s="741"/>
      <c r="F36" s="741"/>
      <c r="G36" s="741"/>
      <c r="H36" s="816"/>
      <c r="I36" s="874"/>
      <c r="J36" s="811"/>
      <c r="K36" s="812"/>
      <c r="L36" s="876"/>
      <c r="M36" s="811"/>
      <c r="N36" s="816"/>
      <c r="O36" s="870"/>
      <c r="P36" s="871"/>
      <c r="Q36" s="871"/>
      <c r="R36" s="871"/>
      <c r="S36" s="871"/>
      <c r="T36" s="872"/>
      <c r="U36" s="874"/>
      <c r="V36" s="811"/>
      <c r="W36" s="812"/>
      <c r="X36" s="876"/>
      <c r="Y36" s="811"/>
      <c r="Z36" s="816"/>
      <c r="AA36" s="815"/>
      <c r="AB36" s="816"/>
      <c r="AC36" s="815"/>
      <c r="AD36" s="816"/>
      <c r="AE36" s="815"/>
      <c r="AF36" s="816"/>
      <c r="AG36" s="815"/>
      <c r="AH36" s="741"/>
      <c r="AI36" s="816"/>
      <c r="AJ36" s="815"/>
      <c r="AK36" s="81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2:64" s="35" customFormat="1" ht="11.25" customHeight="1" x14ac:dyDescent="0.4">
      <c r="B37" s="865">
        <v>3</v>
      </c>
      <c r="C37" s="866" t="e">
        <f ca="1">K6</f>
        <v>#REF!</v>
      </c>
      <c r="D37" s="737"/>
      <c r="E37" s="737"/>
      <c r="F37" s="737"/>
      <c r="G37" s="737"/>
      <c r="H37" s="814"/>
      <c r="I37" s="873" t="str">
        <f>IF(OR(J37="",M37=""),"",IF(J37&gt;M37,"○",IF(J37=M37,"△","●")))</f>
        <v>○</v>
      </c>
      <c r="J37" s="809">
        <f>IF(Y33="","",Y33)</f>
        <v>5</v>
      </c>
      <c r="K37" s="810"/>
      <c r="L37" s="875" t="s">
        <v>9</v>
      </c>
      <c r="M37" s="809">
        <f>IF(V33="","",V33)</f>
        <v>0</v>
      </c>
      <c r="N37" s="814"/>
      <c r="O37" s="873" t="str">
        <f>IF(OR(P37="",S37=""),"",IF(P37&gt;S37,"○",IF(P37=S37,"△","●")))</f>
        <v>○</v>
      </c>
      <c r="P37" s="809">
        <f>IF(Y35="","",Y35)</f>
        <v>5</v>
      </c>
      <c r="Q37" s="810"/>
      <c r="R37" s="875" t="s">
        <v>9</v>
      </c>
      <c r="S37" s="809">
        <f>IF(V35="","",V35)</f>
        <v>0</v>
      </c>
      <c r="T37" s="814"/>
      <c r="U37" s="867"/>
      <c r="V37" s="868"/>
      <c r="W37" s="868"/>
      <c r="X37" s="868"/>
      <c r="Y37" s="868"/>
      <c r="Z37" s="869"/>
      <c r="AA37" s="813">
        <f t="shared" si="29"/>
        <v>6</v>
      </c>
      <c r="AB37" s="814"/>
      <c r="AC37" s="813">
        <f t="shared" si="30"/>
        <v>10</v>
      </c>
      <c r="AD37" s="814"/>
      <c r="AE37" s="813">
        <f t="shared" si="31"/>
        <v>0</v>
      </c>
      <c r="AF37" s="814"/>
      <c r="AG37" s="813">
        <f t="shared" si="32"/>
        <v>10</v>
      </c>
      <c r="AH37" s="737"/>
      <c r="AI37" s="814"/>
      <c r="AJ37" s="813">
        <v>1</v>
      </c>
      <c r="AK37" s="814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spans="2:64" s="35" customFormat="1" ht="11.25" customHeight="1" x14ac:dyDescent="0.4">
      <c r="B38" s="865"/>
      <c r="C38" s="815"/>
      <c r="D38" s="741"/>
      <c r="E38" s="741"/>
      <c r="F38" s="741"/>
      <c r="G38" s="741"/>
      <c r="H38" s="816"/>
      <c r="I38" s="874"/>
      <c r="J38" s="811"/>
      <c r="K38" s="812"/>
      <c r="L38" s="876"/>
      <c r="M38" s="811"/>
      <c r="N38" s="816"/>
      <c r="O38" s="874"/>
      <c r="P38" s="811"/>
      <c r="Q38" s="812"/>
      <c r="R38" s="876"/>
      <c r="S38" s="811"/>
      <c r="T38" s="816"/>
      <c r="U38" s="870"/>
      <c r="V38" s="871"/>
      <c r="W38" s="871"/>
      <c r="X38" s="871"/>
      <c r="Y38" s="871"/>
      <c r="Z38" s="872"/>
      <c r="AA38" s="815"/>
      <c r="AB38" s="816"/>
      <c r="AC38" s="815"/>
      <c r="AD38" s="816"/>
      <c r="AE38" s="815"/>
      <c r="AF38" s="816"/>
      <c r="AG38" s="815"/>
      <c r="AH38" s="741"/>
      <c r="AI38" s="816"/>
      <c r="AJ38" s="815"/>
      <c r="AK38" s="81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2:64" s="35" customFormat="1" ht="11.25" customHeight="1" x14ac:dyDescent="0.4"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</row>
    <row r="40" spans="2:64" s="35" customFormat="1" ht="11.25" customHeight="1" x14ac:dyDescent="0.4">
      <c r="B40" s="877"/>
      <c r="C40" s="879" t="str">
        <f>X4</f>
        <v>ｊ</v>
      </c>
      <c r="D40" s="880"/>
      <c r="E40" s="880"/>
      <c r="F40" s="880"/>
      <c r="G40" s="880"/>
      <c r="H40" s="881"/>
      <c r="I40" s="813" t="e">
        <f ca="1">IF(C42="","",C42)</f>
        <v>#REF!</v>
      </c>
      <c r="J40" s="737"/>
      <c r="K40" s="737"/>
      <c r="L40" s="737"/>
      <c r="M40" s="737"/>
      <c r="N40" s="814"/>
      <c r="O40" s="813" t="e">
        <f ca="1">IF(C44="","",C44)</f>
        <v>#REF!</v>
      </c>
      <c r="P40" s="737"/>
      <c r="Q40" s="737"/>
      <c r="R40" s="737"/>
      <c r="S40" s="737"/>
      <c r="T40" s="814"/>
      <c r="U40" s="813" t="e">
        <f ca="1">IF(C46="","",C46)</f>
        <v>#REF!</v>
      </c>
      <c r="V40" s="737"/>
      <c r="W40" s="737"/>
      <c r="X40" s="737"/>
      <c r="Y40" s="737"/>
      <c r="Z40" s="737"/>
      <c r="AA40" s="813" t="s">
        <v>21</v>
      </c>
      <c r="AB40" s="814"/>
      <c r="AC40" s="813" t="s">
        <v>18</v>
      </c>
      <c r="AD40" s="814"/>
      <c r="AE40" s="813" t="s">
        <v>22</v>
      </c>
      <c r="AF40" s="814"/>
      <c r="AG40" s="813" t="s">
        <v>23</v>
      </c>
      <c r="AH40" s="737"/>
      <c r="AI40" s="814"/>
      <c r="AJ40" s="813" t="s">
        <v>24</v>
      </c>
      <c r="AK40" s="814"/>
      <c r="AL40" s="40"/>
      <c r="AM40" s="40"/>
      <c r="AN40" s="40"/>
      <c r="AO40" s="40"/>
      <c r="AP40" s="40"/>
      <c r="AQ40" s="40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2:64" s="35" customFormat="1" ht="11.25" customHeight="1" x14ac:dyDescent="0.4">
      <c r="B41" s="878"/>
      <c r="C41" s="882"/>
      <c r="D41" s="883"/>
      <c r="E41" s="883"/>
      <c r="F41" s="883"/>
      <c r="G41" s="883"/>
      <c r="H41" s="884"/>
      <c r="I41" s="815"/>
      <c r="J41" s="741"/>
      <c r="K41" s="741"/>
      <c r="L41" s="741"/>
      <c r="M41" s="741"/>
      <c r="N41" s="816"/>
      <c r="O41" s="815"/>
      <c r="P41" s="741"/>
      <c r="Q41" s="741"/>
      <c r="R41" s="741"/>
      <c r="S41" s="741"/>
      <c r="T41" s="816"/>
      <c r="U41" s="815"/>
      <c r="V41" s="741"/>
      <c r="W41" s="741"/>
      <c r="X41" s="741"/>
      <c r="Y41" s="741"/>
      <c r="Z41" s="741"/>
      <c r="AA41" s="815"/>
      <c r="AB41" s="816"/>
      <c r="AC41" s="815"/>
      <c r="AD41" s="816"/>
      <c r="AE41" s="815"/>
      <c r="AF41" s="816"/>
      <c r="AG41" s="815"/>
      <c r="AH41" s="741"/>
      <c r="AI41" s="816"/>
      <c r="AJ41" s="815"/>
      <c r="AK41" s="816"/>
      <c r="AL41" s="40"/>
      <c r="AM41" s="40"/>
      <c r="AN41" s="40"/>
      <c r="AO41" s="40"/>
      <c r="AP41" s="40"/>
      <c r="AQ41" s="40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2:64" s="35" customFormat="1" ht="11.25" customHeight="1" x14ac:dyDescent="0.4">
      <c r="B42" s="865">
        <v>4</v>
      </c>
      <c r="C42" s="866" t="e">
        <f ca="1">AA4</f>
        <v>#REF!</v>
      </c>
      <c r="D42" s="737"/>
      <c r="E42" s="737"/>
      <c r="F42" s="737"/>
      <c r="G42" s="737"/>
      <c r="H42" s="814"/>
      <c r="I42" s="867"/>
      <c r="J42" s="868"/>
      <c r="K42" s="868"/>
      <c r="L42" s="868"/>
      <c r="M42" s="868"/>
      <c r="N42" s="869"/>
      <c r="O42" s="910" t="str">
        <f>IF(OR(P42="",S42=""),"",IF(P42&gt;S42,"○",IF(P42=S42,"△","●")))</f>
        <v>●</v>
      </c>
      <c r="P42" s="809">
        <f>$Q$12</f>
        <v>0</v>
      </c>
      <c r="Q42" s="810"/>
      <c r="R42" s="737" t="s">
        <v>9</v>
      </c>
      <c r="S42" s="809">
        <f>$V$12</f>
        <v>3</v>
      </c>
      <c r="T42" s="814"/>
      <c r="U42" s="910" t="str">
        <f>IF(OR(V42="",Y42=""),"",IF(V42&gt;Y42,"○",IF(V42=Y42,"△","●")))</f>
        <v>●</v>
      </c>
      <c r="V42" s="809">
        <f>$Q$20</f>
        <v>0</v>
      </c>
      <c r="W42" s="810"/>
      <c r="X42" s="737" t="s">
        <v>9</v>
      </c>
      <c r="Y42" s="809">
        <f>$V$20</f>
        <v>4</v>
      </c>
      <c r="Z42" s="737"/>
      <c r="AA42" s="813">
        <f t="shared" ref="AA42:AA46" si="33">IF(AND($J42="",$P42="",$V42=""),"",COUNTIF($I42:$Z42,"○")*3+COUNTIF($I42:$Z42,"△")*1)</f>
        <v>0</v>
      </c>
      <c r="AB42" s="814"/>
      <c r="AC42" s="813">
        <f t="shared" ref="AC42:AC46" si="34">IF(AND($J42="",$P42="",$V42=""),"",SUM($J42,$P42,$V42))</f>
        <v>0</v>
      </c>
      <c r="AD42" s="814"/>
      <c r="AE42" s="813">
        <f t="shared" ref="AE42:AE46" si="35">IF(AND($M42="",$S42="",$Y42=""),"",SUM($M42,$S42,$Y42))</f>
        <v>7</v>
      </c>
      <c r="AF42" s="814"/>
      <c r="AG42" s="813">
        <f t="shared" ref="AG42" si="36">IF(OR(AC42="",AE42=""),"",AC42-AE42)</f>
        <v>-7</v>
      </c>
      <c r="AH42" s="737"/>
      <c r="AI42" s="814"/>
      <c r="AJ42" s="813">
        <v>3</v>
      </c>
      <c r="AK42" s="814"/>
      <c r="AL42" s="40"/>
      <c r="AM42" s="40"/>
      <c r="AN42" s="40"/>
      <c r="AO42" s="40"/>
      <c r="AP42" s="40"/>
      <c r="AQ42" s="40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2:64" s="35" customFormat="1" ht="11.25" customHeight="1" x14ac:dyDescent="0.4">
      <c r="B43" s="865"/>
      <c r="C43" s="815"/>
      <c r="D43" s="741"/>
      <c r="E43" s="741"/>
      <c r="F43" s="741"/>
      <c r="G43" s="741"/>
      <c r="H43" s="816"/>
      <c r="I43" s="870"/>
      <c r="J43" s="871"/>
      <c r="K43" s="871"/>
      <c r="L43" s="871"/>
      <c r="M43" s="871"/>
      <c r="N43" s="872"/>
      <c r="O43" s="911"/>
      <c r="P43" s="811"/>
      <c r="Q43" s="812"/>
      <c r="R43" s="741"/>
      <c r="S43" s="811"/>
      <c r="T43" s="816"/>
      <c r="U43" s="911"/>
      <c r="V43" s="811"/>
      <c r="W43" s="812"/>
      <c r="X43" s="741"/>
      <c r="Y43" s="811"/>
      <c r="Z43" s="741"/>
      <c r="AA43" s="815"/>
      <c r="AB43" s="816"/>
      <c r="AC43" s="815"/>
      <c r="AD43" s="816"/>
      <c r="AE43" s="815"/>
      <c r="AF43" s="816"/>
      <c r="AG43" s="815"/>
      <c r="AH43" s="741"/>
      <c r="AI43" s="816"/>
      <c r="AJ43" s="815"/>
      <c r="AK43" s="816"/>
      <c r="AL43" s="40"/>
      <c r="AM43" s="40"/>
      <c r="AN43" s="40"/>
      <c r="AO43" s="40"/>
      <c r="AP43" s="40"/>
      <c r="AQ43" s="40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2:64" s="35" customFormat="1" ht="11.25" customHeight="1" x14ac:dyDescent="0.4">
      <c r="B44" s="865">
        <v>5</v>
      </c>
      <c r="C44" s="866" t="e">
        <f ca="1">AA5</f>
        <v>#REF!</v>
      </c>
      <c r="D44" s="737"/>
      <c r="E44" s="737"/>
      <c r="F44" s="737"/>
      <c r="G44" s="737"/>
      <c r="H44" s="814"/>
      <c r="I44" s="910" t="str">
        <f t="shared" ref="I44:I46" si="37">IF(OR(J44="",M44=""),"",IF(J44&gt;M44,"○",IF(J44=M44,"△","●")))</f>
        <v>○</v>
      </c>
      <c r="J44" s="809">
        <f>IF(S42="","",S42)</f>
        <v>3</v>
      </c>
      <c r="K44" s="810"/>
      <c r="L44" s="737" t="s">
        <v>9</v>
      </c>
      <c r="M44" s="809">
        <f>IF(P42="","",P42)</f>
        <v>0</v>
      </c>
      <c r="N44" s="814"/>
      <c r="O44" s="867"/>
      <c r="P44" s="868"/>
      <c r="Q44" s="868"/>
      <c r="R44" s="868"/>
      <c r="S44" s="868"/>
      <c r="T44" s="869"/>
      <c r="U44" s="910" t="str">
        <f>IF(OR(V44="",Y44=""),"",IF(V44&gt;Y44,"○",IF(V44=Y44,"△","●")))</f>
        <v>△</v>
      </c>
      <c r="V44" s="809">
        <f>$Q$16</f>
        <v>0</v>
      </c>
      <c r="W44" s="810"/>
      <c r="X44" s="737" t="s">
        <v>9</v>
      </c>
      <c r="Y44" s="809">
        <f>$V$16</f>
        <v>0</v>
      </c>
      <c r="Z44" s="737"/>
      <c r="AA44" s="813">
        <f t="shared" si="33"/>
        <v>4</v>
      </c>
      <c r="AB44" s="814"/>
      <c r="AC44" s="813">
        <f t="shared" si="34"/>
        <v>3</v>
      </c>
      <c r="AD44" s="814"/>
      <c r="AE44" s="813">
        <f t="shared" si="35"/>
        <v>0</v>
      </c>
      <c r="AF44" s="814"/>
      <c r="AG44" s="813">
        <f t="shared" ref="AG44" si="38">IF(OR(AC44="",AE44=""),"",AC44-AE44)</f>
        <v>3</v>
      </c>
      <c r="AH44" s="737"/>
      <c r="AI44" s="814"/>
      <c r="AJ44" s="813">
        <v>2</v>
      </c>
      <c r="AK44" s="814"/>
      <c r="AL44" s="40"/>
      <c r="AM44" s="40"/>
      <c r="AN44" s="40"/>
      <c r="AO44" s="40"/>
      <c r="AP44" s="40"/>
      <c r="AQ44" s="40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2:64" s="35" customFormat="1" ht="11.25" customHeight="1" x14ac:dyDescent="0.4">
      <c r="B45" s="865"/>
      <c r="C45" s="815"/>
      <c r="D45" s="741"/>
      <c r="E45" s="741"/>
      <c r="F45" s="741"/>
      <c r="G45" s="741"/>
      <c r="H45" s="816"/>
      <c r="I45" s="911"/>
      <c r="J45" s="811"/>
      <c r="K45" s="812"/>
      <c r="L45" s="741"/>
      <c r="M45" s="811"/>
      <c r="N45" s="816"/>
      <c r="O45" s="870"/>
      <c r="P45" s="871"/>
      <c r="Q45" s="871"/>
      <c r="R45" s="871"/>
      <c r="S45" s="871"/>
      <c r="T45" s="872"/>
      <c r="U45" s="911"/>
      <c r="V45" s="811"/>
      <c r="W45" s="812"/>
      <c r="X45" s="741"/>
      <c r="Y45" s="811"/>
      <c r="Z45" s="741"/>
      <c r="AA45" s="815"/>
      <c r="AB45" s="816"/>
      <c r="AC45" s="815"/>
      <c r="AD45" s="816"/>
      <c r="AE45" s="815"/>
      <c r="AF45" s="816"/>
      <c r="AG45" s="815"/>
      <c r="AH45" s="741"/>
      <c r="AI45" s="816"/>
      <c r="AJ45" s="815"/>
      <c r="AK45" s="816"/>
      <c r="AL45" s="40"/>
      <c r="AM45" s="40"/>
      <c r="AN45" s="40"/>
      <c r="AO45" s="40"/>
      <c r="AP45" s="40"/>
      <c r="AQ45" s="40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2:64" s="35" customFormat="1" ht="11.25" customHeight="1" x14ac:dyDescent="0.4">
      <c r="B46" s="865">
        <v>6</v>
      </c>
      <c r="C46" s="866" t="e">
        <f ca="1">AA6</f>
        <v>#REF!</v>
      </c>
      <c r="D46" s="737"/>
      <c r="E46" s="737"/>
      <c r="F46" s="737"/>
      <c r="G46" s="737"/>
      <c r="H46" s="814"/>
      <c r="I46" s="910" t="str">
        <f t="shared" si="37"/>
        <v>○</v>
      </c>
      <c r="J46" s="809">
        <f>IF(Y42="","",Y42)</f>
        <v>4</v>
      </c>
      <c r="K46" s="810"/>
      <c r="L46" s="737" t="s">
        <v>9</v>
      </c>
      <c r="M46" s="809">
        <f>IF(V42="","",V42)</f>
        <v>0</v>
      </c>
      <c r="N46" s="814"/>
      <c r="O46" s="910" t="str">
        <f>IF(OR(P46="",S46=""),"",IF(P46&gt;S46,"○",IF(P46=S46,"△","●")))</f>
        <v>△</v>
      </c>
      <c r="P46" s="809">
        <f>IF(Y44="","",Y44)</f>
        <v>0</v>
      </c>
      <c r="Q46" s="810"/>
      <c r="R46" s="737" t="s">
        <v>9</v>
      </c>
      <c r="S46" s="809">
        <f>IF(V44="","",V44)</f>
        <v>0</v>
      </c>
      <c r="T46" s="814"/>
      <c r="U46" s="867"/>
      <c r="V46" s="868"/>
      <c r="W46" s="868"/>
      <c r="X46" s="868"/>
      <c r="Y46" s="868"/>
      <c r="Z46" s="868"/>
      <c r="AA46" s="813">
        <f t="shared" si="33"/>
        <v>4</v>
      </c>
      <c r="AB46" s="814"/>
      <c r="AC46" s="813">
        <f t="shared" si="34"/>
        <v>4</v>
      </c>
      <c r="AD46" s="814"/>
      <c r="AE46" s="813">
        <f t="shared" si="35"/>
        <v>0</v>
      </c>
      <c r="AF46" s="814"/>
      <c r="AG46" s="813">
        <f t="shared" ref="AG46" si="39">IF(OR(AC46="",AE46=""),"",AC46-AE46)</f>
        <v>4</v>
      </c>
      <c r="AH46" s="737"/>
      <c r="AI46" s="814"/>
      <c r="AJ46" s="813">
        <v>1</v>
      </c>
      <c r="AK46" s="814"/>
      <c r="AL46" s="40"/>
      <c r="AM46" s="40"/>
      <c r="AN46" s="40"/>
      <c r="AO46" s="40"/>
      <c r="AP46" s="40"/>
      <c r="AQ46" s="40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2:64" s="35" customFormat="1" ht="11.25" customHeight="1" x14ac:dyDescent="0.4">
      <c r="B47" s="865"/>
      <c r="C47" s="815"/>
      <c r="D47" s="741"/>
      <c r="E47" s="741"/>
      <c r="F47" s="741"/>
      <c r="G47" s="741"/>
      <c r="H47" s="816"/>
      <c r="I47" s="911"/>
      <c r="J47" s="811"/>
      <c r="K47" s="812"/>
      <c r="L47" s="741"/>
      <c r="M47" s="811"/>
      <c r="N47" s="816"/>
      <c r="O47" s="911"/>
      <c r="P47" s="811"/>
      <c r="Q47" s="812"/>
      <c r="R47" s="741"/>
      <c r="S47" s="811"/>
      <c r="T47" s="816"/>
      <c r="U47" s="870"/>
      <c r="V47" s="871"/>
      <c r="W47" s="871"/>
      <c r="X47" s="871"/>
      <c r="Y47" s="871"/>
      <c r="Z47" s="871"/>
      <c r="AA47" s="815"/>
      <c r="AB47" s="816"/>
      <c r="AC47" s="815"/>
      <c r="AD47" s="816"/>
      <c r="AE47" s="815"/>
      <c r="AF47" s="816"/>
      <c r="AG47" s="815"/>
      <c r="AH47" s="741"/>
      <c r="AI47" s="816"/>
      <c r="AJ47" s="815"/>
      <c r="AK47" s="816"/>
      <c r="AL47" s="40"/>
      <c r="AM47" s="40"/>
      <c r="AN47" s="40"/>
      <c r="AO47" s="40"/>
      <c r="AP47" s="40"/>
      <c r="AQ47" s="40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2:64" ht="13.5" x14ac:dyDescent="0.4">
      <c r="AS48" s="36"/>
      <c r="AT48" s="36"/>
    </row>
    <row r="49" spans="2:46" ht="14.25" x14ac:dyDescent="0.4">
      <c r="B49" s="17"/>
      <c r="C49" s="17"/>
      <c r="D49" s="885" t="s">
        <v>25</v>
      </c>
      <c r="E49" s="885"/>
      <c r="F49" s="885"/>
      <c r="G49" s="885"/>
      <c r="H49" s="885"/>
      <c r="I49" s="885"/>
      <c r="J49" s="885" t="s">
        <v>17</v>
      </c>
      <c r="K49" s="885"/>
      <c r="L49" s="885"/>
      <c r="M49" s="885"/>
      <c r="N49" s="885"/>
      <c r="O49" s="885"/>
      <c r="P49" s="885"/>
      <c r="Q49" s="885"/>
      <c r="R49" s="885" t="s">
        <v>26</v>
      </c>
      <c r="S49" s="885"/>
      <c r="T49" s="885"/>
      <c r="U49" s="885"/>
      <c r="V49" s="885"/>
      <c r="W49" s="885"/>
      <c r="X49" s="885"/>
      <c r="Y49" s="885"/>
      <c r="Z49" s="885"/>
      <c r="AA49" s="885" t="s">
        <v>27</v>
      </c>
      <c r="AB49" s="885"/>
      <c r="AC49" s="885"/>
      <c r="AD49" s="885" t="s">
        <v>28</v>
      </c>
      <c r="AE49" s="885"/>
      <c r="AF49" s="885"/>
      <c r="AG49" s="885"/>
      <c r="AH49" s="885"/>
      <c r="AI49" s="885"/>
      <c r="AJ49" s="885"/>
      <c r="AK49" s="885"/>
      <c r="AL49" s="885"/>
      <c r="AM49" s="885"/>
      <c r="AN49" s="17"/>
      <c r="AO49" s="17"/>
      <c r="AP49" s="17"/>
      <c r="AS49" s="36"/>
      <c r="AT49" s="36"/>
    </row>
    <row r="50" spans="2:46" ht="18" customHeight="1" x14ac:dyDescent="0.4">
      <c r="B50" s="17"/>
      <c r="C50" s="17"/>
      <c r="D50" s="885" t="s">
        <v>29</v>
      </c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7"/>
      <c r="AB50" s="887"/>
      <c r="AC50" s="887"/>
      <c r="AD50" s="886"/>
      <c r="AE50" s="886"/>
      <c r="AF50" s="886"/>
      <c r="AG50" s="886"/>
      <c r="AH50" s="886"/>
      <c r="AI50" s="886"/>
      <c r="AJ50" s="886"/>
      <c r="AK50" s="886"/>
      <c r="AL50" s="886"/>
      <c r="AM50" s="886"/>
      <c r="AN50" s="17"/>
      <c r="AO50" s="17"/>
      <c r="AP50" s="17"/>
      <c r="AS50" s="36"/>
      <c r="AT50" s="36"/>
    </row>
    <row r="51" spans="2:46" ht="18" customHeight="1" x14ac:dyDescent="0.4">
      <c r="B51" s="17"/>
      <c r="C51" s="17"/>
      <c r="D51" s="885" t="s">
        <v>29</v>
      </c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886"/>
      <c r="AE51" s="886"/>
      <c r="AF51" s="886"/>
      <c r="AG51" s="886"/>
      <c r="AH51" s="886"/>
      <c r="AI51" s="886"/>
      <c r="AJ51" s="886"/>
      <c r="AK51" s="886"/>
      <c r="AL51" s="886"/>
      <c r="AM51" s="886"/>
      <c r="AN51" s="17"/>
      <c r="AO51" s="17"/>
      <c r="AP51" s="17"/>
      <c r="AS51" s="36"/>
      <c r="AT51" s="36"/>
    </row>
    <row r="52" spans="2:46" ht="18" customHeight="1" x14ac:dyDescent="0.4">
      <c r="B52" s="17"/>
      <c r="C52" s="17"/>
      <c r="D52" s="885" t="s">
        <v>29</v>
      </c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5"/>
      <c r="AC52" s="885"/>
      <c r="AD52" s="886"/>
      <c r="AE52" s="886"/>
      <c r="AF52" s="886"/>
      <c r="AG52" s="886"/>
      <c r="AH52" s="886"/>
      <c r="AI52" s="886"/>
      <c r="AJ52" s="886"/>
      <c r="AK52" s="886"/>
      <c r="AL52" s="886"/>
      <c r="AM52" s="886"/>
      <c r="AN52" s="17"/>
      <c r="AO52" s="17"/>
      <c r="AP52" s="17"/>
    </row>
  </sheetData>
  <mergeCells count="265">
    <mergeCell ref="D52:I52"/>
    <mergeCell ref="J52:Q52"/>
    <mergeCell ref="R52:Z52"/>
    <mergeCell ref="AA52:AC52"/>
    <mergeCell ref="AD52:AM52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AC46:AD47"/>
    <mergeCell ref="AE46:AF47"/>
    <mergeCell ref="AG46:AI47"/>
    <mergeCell ref="AJ46:AK47"/>
    <mergeCell ref="B44:B45"/>
    <mergeCell ref="C44:H45"/>
    <mergeCell ref="I44:I45"/>
    <mergeCell ref="J44:K45"/>
    <mergeCell ref="D49:I49"/>
    <mergeCell ref="J49:Q49"/>
    <mergeCell ref="R49:Z49"/>
    <mergeCell ref="AA49:AC49"/>
    <mergeCell ref="AD49:AM49"/>
    <mergeCell ref="O46:O47"/>
    <mergeCell ref="P46:Q47"/>
    <mergeCell ref="R46:R47"/>
    <mergeCell ref="S46:T47"/>
    <mergeCell ref="U46:Z47"/>
    <mergeCell ref="AA46:AB47"/>
    <mergeCell ref="B46:B47"/>
    <mergeCell ref="C46:H47"/>
    <mergeCell ref="I46:I47"/>
    <mergeCell ref="J46:K47"/>
    <mergeCell ref="L46:L47"/>
    <mergeCell ref="M46:N47"/>
    <mergeCell ref="O44:T45"/>
    <mergeCell ref="U44:U45"/>
    <mergeCell ref="V44:W45"/>
    <mergeCell ref="L44:L45"/>
    <mergeCell ref="M44:N45"/>
    <mergeCell ref="S42:T43"/>
    <mergeCell ref="U42:U43"/>
    <mergeCell ref="V42:W43"/>
    <mergeCell ref="AC40:AD41"/>
    <mergeCell ref="AE40:AF41"/>
    <mergeCell ref="AG40:AI41"/>
    <mergeCell ref="AJ40:AK41"/>
    <mergeCell ref="AJ42:AK43"/>
    <mergeCell ref="AC44:AD45"/>
    <mergeCell ref="AE44:AF45"/>
    <mergeCell ref="AG44:AI45"/>
    <mergeCell ref="AJ44:AK45"/>
    <mergeCell ref="AC42:AD43"/>
    <mergeCell ref="AE42:AF43"/>
    <mergeCell ref="AG42:AI43"/>
    <mergeCell ref="X44:X45"/>
    <mergeCell ref="Y44:Z45"/>
    <mergeCell ref="AA44:AB45"/>
    <mergeCell ref="B42:B43"/>
    <mergeCell ref="C42:H43"/>
    <mergeCell ref="I42:N43"/>
    <mergeCell ref="O42:O43"/>
    <mergeCell ref="P42:Q43"/>
    <mergeCell ref="R42:R43"/>
    <mergeCell ref="X42:X43"/>
    <mergeCell ref="Y42:Z43"/>
    <mergeCell ref="AA42:AB43"/>
    <mergeCell ref="B40:B41"/>
    <mergeCell ref="C40:H41"/>
    <mergeCell ref="I40:N41"/>
    <mergeCell ref="O40:T41"/>
    <mergeCell ref="U40:Z41"/>
    <mergeCell ref="AA40:AB41"/>
    <mergeCell ref="O37:O38"/>
    <mergeCell ref="P37:Q38"/>
    <mergeCell ref="R37:R38"/>
    <mergeCell ref="S37:T38"/>
    <mergeCell ref="U37:Z38"/>
    <mergeCell ref="AA37:AB38"/>
    <mergeCell ref="AA35:AB36"/>
    <mergeCell ref="AC37:AD38"/>
    <mergeCell ref="AE37:AF38"/>
    <mergeCell ref="AG37:AI38"/>
    <mergeCell ref="AJ37:AK38"/>
    <mergeCell ref="B35:B36"/>
    <mergeCell ref="C35:H36"/>
    <mergeCell ref="I35:I36"/>
    <mergeCell ref="J35: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L35:L36"/>
    <mergeCell ref="M35:N36"/>
    <mergeCell ref="AC35:AD36"/>
    <mergeCell ref="AE35:AF36"/>
    <mergeCell ref="AG35:AI36"/>
    <mergeCell ref="AJ35:AK36"/>
    <mergeCell ref="AC31:AD32"/>
    <mergeCell ref="AE31:AF32"/>
    <mergeCell ref="AG31:AI32"/>
    <mergeCell ref="AJ31:AK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X35:X36"/>
    <mergeCell ref="Y35:Z36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S33:T34"/>
    <mergeCell ref="U33:U34"/>
    <mergeCell ref="V33:W34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AE22:AH23"/>
    <mergeCell ref="AI22:AP23"/>
    <mergeCell ref="R6:T6"/>
    <mergeCell ref="AA4:AG4"/>
    <mergeCell ref="AH4:AJ4"/>
    <mergeCell ref="AA5:AG5"/>
    <mergeCell ref="C9:E9"/>
    <mergeCell ref="F9:I9"/>
    <mergeCell ref="J9:P9"/>
    <mergeCell ref="Q9:W9"/>
    <mergeCell ref="X9:AD9"/>
    <mergeCell ref="AE9:AH9"/>
    <mergeCell ref="H4:H6"/>
    <mergeCell ref="I4:J4"/>
    <mergeCell ref="X4:X6"/>
    <mergeCell ref="Y4:Z4"/>
    <mergeCell ref="I5:J5"/>
    <mergeCell ref="Y5:Z5"/>
    <mergeCell ref="R4:T4"/>
    <mergeCell ref="K5:Q5"/>
    <mergeCell ref="R5:T5"/>
    <mergeCell ref="K6:Q6"/>
    <mergeCell ref="AH5:AJ5"/>
    <mergeCell ref="AA6:AG6"/>
    <mergeCell ref="I6:J6"/>
    <mergeCell ref="Y6:Z6"/>
    <mergeCell ref="AI9:AP9"/>
    <mergeCell ref="X12:AD13"/>
    <mergeCell ref="AE12:AH13"/>
    <mergeCell ref="AI12:AP13"/>
    <mergeCell ref="AE14:AH15"/>
    <mergeCell ref="AI14:AP15"/>
    <mergeCell ref="X20:AD21"/>
    <mergeCell ref="AE20:AH21"/>
    <mergeCell ref="AI20:AP21"/>
    <mergeCell ref="AH6:AJ6"/>
    <mergeCell ref="C2:F2"/>
    <mergeCell ref="G2:O2"/>
    <mergeCell ref="P2:S2"/>
    <mergeCell ref="T2:AB2"/>
    <mergeCell ref="AC2:AF2"/>
    <mergeCell ref="AG2:AL2"/>
    <mergeCell ref="AM2:AO2"/>
    <mergeCell ref="A1:AQ1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10"/>
  <conditionalFormatting sqref="AM2:AO2">
    <cfRule type="expression" dxfId="17" priority="17">
      <formula>WEEKDAY(AM2)=7</formula>
    </cfRule>
    <cfRule type="expression" dxfId="16" priority="18">
      <formula>WEEKDAY(AM2)=1</formula>
    </cfRule>
  </conditionalFormatting>
  <conditionalFormatting sqref="AM2:AO2">
    <cfRule type="expression" dxfId="15" priority="15">
      <formula>WEEKDAY(AM2)=7</formula>
    </cfRule>
    <cfRule type="expression" dxfId="14" priority="16">
      <formula>WEEKDAY(AM2)=1</formula>
    </cfRule>
  </conditionalFormatting>
  <conditionalFormatting sqref="AM2:AO2">
    <cfRule type="expression" dxfId="13" priority="13">
      <formula>WEEKDAY(AM2)=7</formula>
    </cfRule>
    <cfRule type="expression" dxfId="12" priority="14">
      <formula>WEEKDAY(AM2)=1</formula>
    </cfRule>
  </conditionalFormatting>
  <conditionalFormatting sqref="AM2:AO2">
    <cfRule type="expression" dxfId="11" priority="11">
      <formula>WEEKDAY(AM2)=7</formula>
    </cfRule>
    <cfRule type="expression" dxfId="10" priority="12">
      <formula>WEEKDAY(AM2)=1</formula>
    </cfRule>
  </conditionalFormatting>
  <conditionalFormatting sqref="AM2:AO2">
    <cfRule type="expression" dxfId="9" priority="9">
      <formula>WEEKDAY(AM2)=7</formula>
    </cfRule>
    <cfRule type="expression" dxfId="8" priority="10">
      <formula>WEEKDAY(AM2)=1</formula>
    </cfRule>
  </conditionalFormatting>
  <conditionalFormatting sqref="AM2:AO2">
    <cfRule type="expression" dxfId="7" priority="7">
      <formula>WEEKDAY(AM2)=7</formula>
    </cfRule>
    <cfRule type="expression" dxfId="6" priority="8">
      <formula>WEEKDAY(AM2)=1</formula>
    </cfRule>
  </conditionalFormatting>
  <conditionalFormatting sqref="AM2:AO2">
    <cfRule type="expression" dxfId="5" priority="5">
      <formula>WEEKDAY(AM2)=7</formula>
    </cfRule>
    <cfRule type="expression" dxfId="4" priority="6">
      <formula>WEEKDAY(AM2)=1</formula>
    </cfRule>
  </conditionalFormatting>
  <conditionalFormatting sqref="AM2:AO2">
    <cfRule type="expression" dxfId="3" priority="3">
      <formula>WEEKDAY(AM2)=7</formula>
    </cfRule>
    <cfRule type="expression" dxfId="2" priority="4">
      <formula>WEEKDAY(AM2)=1</formula>
    </cfRule>
  </conditionalFormatting>
  <conditionalFormatting sqref="AM2:AO2">
    <cfRule type="expression" dxfId="1" priority="1">
      <formula>WEEKDAY(AM2)=7</formula>
    </cfRule>
    <cfRule type="expression" dxfId="0" priority="2">
      <formula>WEEKDAY(AM2)=1</formula>
    </cfRule>
  </conditionalFormatting>
  <printOptions horizontalCentered="1" verticalCentered="1"/>
  <pageMargins left="0" right="0" top="0" bottom="0" header="0" footer="0"/>
  <pageSetup paperSize="9" scale="7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１０月１７日・２５日・３１日 組合せ</vt:lpstr>
      <vt:lpstr>１０月１７日・２５日 対戦日程表</vt:lpstr>
      <vt:lpstr>１０月１７日・２５日・11月２１日、予選結果・１</vt:lpstr>
      <vt:lpstr>4.20 対戦Ｃ</vt:lpstr>
      <vt:lpstr>4.20 対戦Ｄ</vt:lpstr>
      <vt:lpstr>4.20 対戦Ｅ</vt:lpstr>
      <vt:lpstr>'１０月１７日・２５日 対戦日程表'!Print_Area</vt:lpstr>
      <vt:lpstr>'１０月１７日・２５日・３１日 組合せ'!Print_Area</vt:lpstr>
      <vt:lpstr>'4.20 対戦Ｃ'!Print_Area</vt:lpstr>
      <vt:lpstr>'4.20 対戦Ｄ'!Print_Area</vt:lpstr>
      <vt:lpstr>'4.20 対戦Ｅ'!Print_Area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2020-10-30T06:31:04Z</cp:lastPrinted>
  <dcterms:created xsi:type="dcterms:W3CDTF">2017-02-02T04:58:00Z</dcterms:created>
  <dcterms:modified xsi:type="dcterms:W3CDTF">2020-10-31T11:31:22Z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