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755" windowHeight="11760" tabRatio="728"/>
  </bookViews>
  <sheets>
    <sheet name="U10組合せ" sheetId="1" r:id="rId1"/>
    <sheet name="U10対戦スケジュール" sheetId="2" r:id="rId2"/>
    <sheet name="対戦表（Ａブロック）" sheetId="4" r:id="rId3"/>
    <sheet name="対戦表（Ｂブロック）" sheetId="6" r:id="rId4"/>
    <sheet name="対戦表（Ｃブロック）" sheetId="7" r:id="rId5"/>
    <sheet name="・" sheetId="8" r:id="rId6"/>
    <sheet name="星取表" sheetId="9" r:id="rId7"/>
  </sheets>
  <definedNames>
    <definedName name="_xlnm.Print_Area" localSheetId="0">U10組合せ!$A$1:$I$44</definedName>
    <definedName name="_xlnm.Print_Area" localSheetId="1">U10対戦スケジュール!$A$1:$I$64</definedName>
    <definedName name="_xlnm.Print_Area" localSheetId="2">'対戦表（Ａブロック）'!$A$1:$AU$224</definedName>
    <definedName name="_xlnm.Print_Area" localSheetId="3">'対戦表（Ｂブロック）'!$A$1:$AU$224</definedName>
    <definedName name="_xlnm.Print_Area" localSheetId="4">'対戦表（Ｃブロック）'!$A$1:$AU$224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64" i="9" l="1"/>
  <c r="AT62" i="9"/>
  <c r="AT60" i="9"/>
  <c r="AT58" i="9"/>
  <c r="AY64" i="9"/>
  <c r="AX64" i="9"/>
  <c r="AY62" i="9"/>
  <c r="AX62" i="9"/>
  <c r="AY60" i="9"/>
  <c r="AX60" i="9"/>
  <c r="AY58" i="9"/>
  <c r="AX58" i="9"/>
  <c r="AY50" i="9"/>
  <c r="AX50" i="9"/>
  <c r="AY36" i="9"/>
  <c r="AX36" i="9"/>
  <c r="AY28" i="9"/>
  <c r="AX28" i="9"/>
  <c r="AX14" i="9"/>
  <c r="AY14" i="9"/>
  <c r="AY6" i="9"/>
  <c r="AX6" i="9"/>
  <c r="F22" i="9" l="1"/>
  <c r="H22" i="9"/>
  <c r="J22" i="9"/>
  <c r="L22" i="9"/>
  <c r="I22" i="9" s="1"/>
  <c r="N22" i="9"/>
  <c r="P22" i="9"/>
  <c r="R22" i="9"/>
  <c r="T22" i="9"/>
  <c r="Q22" i="9" s="1"/>
  <c r="V22" i="9"/>
  <c r="X22" i="9"/>
  <c r="Z22" i="9"/>
  <c r="AB22" i="9"/>
  <c r="Y22" i="9" s="1"/>
  <c r="AD22" i="9"/>
  <c r="AF22" i="9"/>
  <c r="AH22" i="9"/>
  <c r="AJ22" i="9"/>
  <c r="AG22" i="9" s="1"/>
  <c r="AO22" i="9"/>
  <c r="AW22" i="9"/>
  <c r="A23" i="9"/>
  <c r="AC22" i="9" l="1"/>
  <c r="U22" i="9"/>
  <c r="AS22" i="9" s="1"/>
  <c r="AU22" i="9" s="1"/>
  <c r="M22" i="9"/>
  <c r="E22" i="9"/>
  <c r="AT22" i="9" s="1"/>
  <c r="AV22" i="9"/>
  <c r="F24" i="9"/>
  <c r="H24" i="9"/>
  <c r="J24" i="9"/>
  <c r="I24" i="9" s="1"/>
  <c r="L24" i="9"/>
  <c r="N24" i="9"/>
  <c r="P24" i="9"/>
  <c r="R24" i="9"/>
  <c r="Q24" i="9" s="1"/>
  <c r="T24" i="9"/>
  <c r="V24" i="9"/>
  <c r="X24" i="9"/>
  <c r="Z24" i="9"/>
  <c r="Y24" i="9" s="1"/>
  <c r="AB24" i="9"/>
  <c r="AD24" i="9"/>
  <c r="AF24" i="9"/>
  <c r="AH24" i="9"/>
  <c r="AG24" i="9" s="1"/>
  <c r="AJ24" i="9"/>
  <c r="AL24" i="9"/>
  <c r="AN24" i="9"/>
  <c r="AV24" i="9"/>
  <c r="A25" i="9"/>
  <c r="AC24" i="9" l="1"/>
  <c r="U24" i="9"/>
  <c r="M24" i="9"/>
  <c r="E24" i="9"/>
  <c r="AT24" i="9" s="1"/>
  <c r="AK24" i="9"/>
  <c r="AS24" i="9"/>
  <c r="AU24" i="9" s="1"/>
  <c r="AW24" i="9"/>
  <c r="I6" i="9"/>
  <c r="AT6" i="9" s="1"/>
  <c r="M6" i="9"/>
  <c r="Q6" i="9"/>
  <c r="U6" i="9"/>
  <c r="Y6" i="9"/>
  <c r="AC6" i="9"/>
  <c r="AG6" i="9"/>
  <c r="AK6" i="9"/>
  <c r="AO6" i="9"/>
  <c r="AV6" i="9"/>
  <c r="AW6" i="9"/>
  <c r="A7" i="9"/>
  <c r="AS6" i="9" l="1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AK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AK62" i="9"/>
  <c r="AG62" i="9"/>
  <c r="AB62" i="9"/>
  <c r="Z62" i="9"/>
  <c r="X62" i="9"/>
  <c r="V62" i="9"/>
  <c r="U62" i="9" s="1"/>
  <c r="T62" i="9"/>
  <c r="R62" i="9"/>
  <c r="Q62" i="9" s="1"/>
  <c r="P62" i="9"/>
  <c r="N62" i="9"/>
  <c r="M62" i="9" s="1"/>
  <c r="L62" i="9"/>
  <c r="J62" i="9"/>
  <c r="H62" i="9"/>
  <c r="F62" i="9"/>
  <c r="E62" i="9" s="1"/>
  <c r="AK60" i="9"/>
  <c r="AG60" i="9"/>
  <c r="AC60" i="9"/>
  <c r="X60" i="9"/>
  <c r="V60" i="9"/>
  <c r="T60" i="9"/>
  <c r="R60" i="9"/>
  <c r="P60" i="9"/>
  <c r="N60" i="9"/>
  <c r="L60" i="9"/>
  <c r="J60" i="9"/>
  <c r="H60" i="9"/>
  <c r="F60" i="9"/>
  <c r="E60" i="9"/>
  <c r="AK58" i="9"/>
  <c r="AG58" i="9"/>
  <c r="AC58" i="9"/>
  <c r="Y58" i="9"/>
  <c r="T58" i="9"/>
  <c r="R58" i="9"/>
  <c r="Q58" i="9" s="1"/>
  <c r="P58" i="9"/>
  <c r="N58" i="9"/>
  <c r="M58" i="9" s="1"/>
  <c r="L58" i="9"/>
  <c r="J58" i="9"/>
  <c r="H58" i="9"/>
  <c r="F58" i="9"/>
  <c r="E58" i="9" s="1"/>
  <c r="AK56" i="9"/>
  <c r="AG56" i="9"/>
  <c r="AC56" i="9"/>
  <c r="Y56" i="9"/>
  <c r="U56" i="9"/>
  <c r="P56" i="9"/>
  <c r="N56" i="9"/>
  <c r="L56" i="9"/>
  <c r="J56" i="9"/>
  <c r="H56" i="9"/>
  <c r="F56" i="9"/>
  <c r="AK54" i="9"/>
  <c r="AG54" i="9"/>
  <c r="AC54" i="9"/>
  <c r="Y54" i="9"/>
  <c r="U54" i="9"/>
  <c r="Q54" i="9"/>
  <c r="L54" i="9"/>
  <c r="J54" i="9"/>
  <c r="H54" i="9"/>
  <c r="F54" i="9"/>
  <c r="AK52" i="9"/>
  <c r="AG52" i="9"/>
  <c r="AC52" i="9"/>
  <c r="Y52" i="9"/>
  <c r="U52" i="9"/>
  <c r="Q52" i="9"/>
  <c r="M52" i="9"/>
  <c r="H52" i="9"/>
  <c r="F52" i="9"/>
  <c r="AW52" i="9" s="1"/>
  <c r="AW50" i="9"/>
  <c r="AV50" i="9"/>
  <c r="AK50" i="9"/>
  <c r="AG50" i="9"/>
  <c r="AC50" i="9"/>
  <c r="Y50" i="9"/>
  <c r="U50" i="9"/>
  <c r="Q50" i="9"/>
  <c r="M50" i="9"/>
  <c r="I50" i="9"/>
  <c r="AT50" i="9" s="1"/>
  <c r="A47" i="9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AK42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AK40" i="9"/>
  <c r="AG40" i="9"/>
  <c r="AB40" i="9"/>
  <c r="Z40" i="9"/>
  <c r="X40" i="9"/>
  <c r="V40" i="9"/>
  <c r="T40" i="9"/>
  <c r="R40" i="9"/>
  <c r="P40" i="9"/>
  <c r="N40" i="9"/>
  <c r="L40" i="9"/>
  <c r="J40" i="9"/>
  <c r="H40" i="9"/>
  <c r="F40" i="9"/>
  <c r="E40" i="9" s="1"/>
  <c r="AK38" i="9"/>
  <c r="AG38" i="9"/>
  <c r="AC38" i="9"/>
  <c r="X38" i="9"/>
  <c r="V38" i="9"/>
  <c r="T38" i="9"/>
  <c r="R38" i="9"/>
  <c r="P38" i="9"/>
  <c r="N38" i="9"/>
  <c r="L38" i="9"/>
  <c r="J38" i="9"/>
  <c r="H38" i="9"/>
  <c r="F38" i="9"/>
  <c r="AK36" i="9"/>
  <c r="AG36" i="9"/>
  <c r="AC36" i="9"/>
  <c r="Y36" i="9"/>
  <c r="AT36" i="9" s="1"/>
  <c r="T36" i="9"/>
  <c r="R36" i="9"/>
  <c r="P36" i="9"/>
  <c r="N36" i="9"/>
  <c r="L36" i="9"/>
  <c r="J36" i="9"/>
  <c r="H36" i="9"/>
  <c r="F36" i="9"/>
  <c r="AK34" i="9"/>
  <c r="AG34" i="9"/>
  <c r="AC34" i="9"/>
  <c r="Y34" i="9"/>
  <c r="U34" i="9"/>
  <c r="P34" i="9"/>
  <c r="N34" i="9"/>
  <c r="L34" i="9"/>
  <c r="J34" i="9"/>
  <c r="H34" i="9"/>
  <c r="F34" i="9"/>
  <c r="AK32" i="9"/>
  <c r="AG32" i="9"/>
  <c r="AC32" i="9"/>
  <c r="Y32" i="9"/>
  <c r="U32" i="9"/>
  <c r="Q32" i="9"/>
  <c r="L32" i="9"/>
  <c r="J32" i="9"/>
  <c r="H32" i="9"/>
  <c r="F32" i="9"/>
  <c r="AV30" i="9"/>
  <c r="AK30" i="9"/>
  <c r="AG30" i="9"/>
  <c r="AC30" i="9"/>
  <c r="Y30" i="9"/>
  <c r="U30" i="9"/>
  <c r="Q30" i="9"/>
  <c r="M30" i="9"/>
  <c r="H30" i="9"/>
  <c r="F30" i="9"/>
  <c r="AW30" i="9" s="1"/>
  <c r="AW28" i="9"/>
  <c r="AV28" i="9"/>
  <c r="AK28" i="9"/>
  <c r="AG28" i="9"/>
  <c r="AC28" i="9"/>
  <c r="Y28" i="9"/>
  <c r="U28" i="9"/>
  <c r="Q28" i="9"/>
  <c r="M28" i="9"/>
  <c r="I28" i="9"/>
  <c r="AT28" i="9" s="1"/>
  <c r="AO20" i="9"/>
  <c r="AK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AO18" i="9"/>
  <c r="AK18" i="9"/>
  <c r="AG18" i="9"/>
  <c r="AB18" i="9"/>
  <c r="Z18" i="9"/>
  <c r="X18" i="9"/>
  <c r="V18" i="9"/>
  <c r="T18" i="9"/>
  <c r="R18" i="9"/>
  <c r="P18" i="9"/>
  <c r="N18" i="9"/>
  <c r="L18" i="9"/>
  <c r="J18" i="9"/>
  <c r="H18" i="9"/>
  <c r="F18" i="9"/>
  <c r="AO16" i="9"/>
  <c r="AK16" i="9"/>
  <c r="AG16" i="9"/>
  <c r="AC16" i="9"/>
  <c r="X16" i="9"/>
  <c r="V16" i="9"/>
  <c r="T16" i="9"/>
  <c r="R16" i="9"/>
  <c r="P16" i="9"/>
  <c r="N16" i="9"/>
  <c r="L16" i="9"/>
  <c r="J16" i="9"/>
  <c r="H16" i="9"/>
  <c r="F16" i="9"/>
  <c r="AO14" i="9"/>
  <c r="AK14" i="9"/>
  <c r="AG14" i="9"/>
  <c r="AC14" i="9"/>
  <c r="Y14" i="9"/>
  <c r="AT14" i="9" s="1"/>
  <c r="T14" i="9"/>
  <c r="R14" i="9"/>
  <c r="P14" i="9"/>
  <c r="N14" i="9"/>
  <c r="L14" i="9"/>
  <c r="J14" i="9"/>
  <c r="H14" i="9"/>
  <c r="F14" i="9"/>
  <c r="AO12" i="9"/>
  <c r="AK12" i="9"/>
  <c r="AG12" i="9"/>
  <c r="AC12" i="9"/>
  <c r="Y12" i="9"/>
  <c r="U12" i="9"/>
  <c r="P12" i="9"/>
  <c r="N12" i="9"/>
  <c r="L12" i="9"/>
  <c r="J12" i="9"/>
  <c r="H12" i="9"/>
  <c r="F12" i="9"/>
  <c r="AO10" i="9"/>
  <c r="AK10" i="9"/>
  <c r="AG10" i="9"/>
  <c r="AC10" i="9"/>
  <c r="Y10" i="9"/>
  <c r="U10" i="9"/>
  <c r="Q10" i="9"/>
  <c r="L10" i="9"/>
  <c r="J10" i="9"/>
  <c r="H10" i="9"/>
  <c r="F10" i="9"/>
  <c r="AO8" i="9"/>
  <c r="AK8" i="9"/>
  <c r="AG8" i="9"/>
  <c r="AC8" i="9"/>
  <c r="Y8" i="9"/>
  <c r="U8" i="9"/>
  <c r="Q8" i="9"/>
  <c r="M8" i="9"/>
  <c r="H8" i="9"/>
  <c r="F8" i="9"/>
  <c r="AW8" i="9" s="1"/>
  <c r="A43" i="9"/>
  <c r="A67" i="9"/>
  <c r="A9" i="9"/>
  <c r="A37" i="9"/>
  <c r="A21" i="9"/>
  <c r="A17" i="9"/>
  <c r="A13" i="9"/>
  <c r="A59" i="9"/>
  <c r="A41" i="9"/>
  <c r="A35" i="9"/>
  <c r="A11" i="9"/>
  <c r="A55" i="9"/>
  <c r="A63" i="9"/>
  <c r="A33" i="9"/>
  <c r="A65" i="9"/>
  <c r="A53" i="9"/>
  <c r="A51" i="9"/>
  <c r="A31" i="9"/>
  <c r="A39" i="9"/>
  <c r="A19" i="9"/>
  <c r="A61" i="9"/>
  <c r="A15" i="9"/>
  <c r="A57" i="9"/>
  <c r="A45" i="9"/>
  <c r="A29" i="9"/>
  <c r="AY54" i="9" l="1"/>
  <c r="AX54" i="9"/>
  <c r="AY56" i="9"/>
  <c r="AX56" i="9"/>
  <c r="AY52" i="9"/>
  <c r="AX52" i="9"/>
  <c r="AT40" i="9"/>
  <c r="AX40" i="9"/>
  <c r="AY40" i="9"/>
  <c r="AY42" i="9"/>
  <c r="AX42" i="9"/>
  <c r="AY38" i="9"/>
  <c r="AX38" i="9"/>
  <c r="AT32" i="9"/>
  <c r="AX32" i="9"/>
  <c r="AY32" i="9"/>
  <c r="AY34" i="9"/>
  <c r="AX34" i="9"/>
  <c r="AY30" i="9"/>
  <c r="AX30" i="9"/>
  <c r="AX18" i="9"/>
  <c r="AY18" i="9"/>
  <c r="AX20" i="9"/>
  <c r="AY20" i="9"/>
  <c r="AX16" i="9"/>
  <c r="AY16" i="9"/>
  <c r="AX10" i="9"/>
  <c r="AY10" i="9"/>
  <c r="AT10" i="9"/>
  <c r="AX12" i="9"/>
  <c r="AY12" i="9"/>
  <c r="AY8" i="9"/>
  <c r="AX8" i="9"/>
  <c r="AU6" i="9"/>
  <c r="U38" i="9"/>
  <c r="AT38" i="9" s="1"/>
  <c r="I14" i="9"/>
  <c r="U20" i="9"/>
  <c r="E36" i="9"/>
  <c r="E38" i="9"/>
  <c r="M38" i="9"/>
  <c r="Q38" i="9"/>
  <c r="E44" i="9"/>
  <c r="U44" i="9"/>
  <c r="AC44" i="9"/>
  <c r="AG44" i="9"/>
  <c r="E54" i="9"/>
  <c r="E66" i="9"/>
  <c r="U66" i="9"/>
  <c r="AC66" i="9"/>
  <c r="AG66" i="9"/>
  <c r="AC64" i="9"/>
  <c r="I10" i="9"/>
  <c r="M16" i="9"/>
  <c r="I18" i="9"/>
  <c r="Q18" i="9"/>
  <c r="U18" i="9"/>
  <c r="AT18" i="9" s="1"/>
  <c r="Y18" i="9"/>
  <c r="E32" i="9"/>
  <c r="M42" i="9"/>
  <c r="M56" i="9"/>
  <c r="AT56" i="9" s="1"/>
  <c r="U60" i="9"/>
  <c r="M64" i="9"/>
  <c r="U64" i="9"/>
  <c r="Y64" i="9"/>
  <c r="E12" i="9"/>
  <c r="I12" i="9"/>
  <c r="M12" i="9"/>
  <c r="E16" i="9"/>
  <c r="I16" i="9"/>
  <c r="E20" i="9"/>
  <c r="I20" i="9"/>
  <c r="M20" i="9"/>
  <c r="U40" i="9"/>
  <c r="AV42" i="9"/>
  <c r="I42" i="9"/>
  <c r="AV56" i="9"/>
  <c r="I56" i="9"/>
  <c r="M60" i="9"/>
  <c r="Q60" i="9"/>
  <c r="AV64" i="9"/>
  <c r="I64" i="9"/>
  <c r="M66" i="9"/>
  <c r="Q66" i="9"/>
  <c r="E8" i="9"/>
  <c r="AT8" i="9" s="1"/>
  <c r="AV8" i="9"/>
  <c r="M14" i="9"/>
  <c r="Q14" i="9"/>
  <c r="U16" i="9"/>
  <c r="AT16" i="9" s="1"/>
  <c r="Y20" i="9"/>
  <c r="AC20" i="9"/>
  <c r="AT20" i="9" s="1"/>
  <c r="E34" i="9"/>
  <c r="M34" i="9"/>
  <c r="AT34" i="9" s="1"/>
  <c r="M36" i="9"/>
  <c r="Q36" i="9"/>
  <c r="M40" i="9"/>
  <c r="Q40" i="9"/>
  <c r="U42" i="9"/>
  <c r="Y42" i="9"/>
  <c r="AC42" i="9"/>
  <c r="AT42" i="9" s="1"/>
  <c r="M44" i="9"/>
  <c r="Q44" i="9"/>
  <c r="E52" i="9"/>
  <c r="AT52" i="9" s="1"/>
  <c r="I54" i="9"/>
  <c r="AT54" i="9" s="1"/>
  <c r="E56" i="9"/>
  <c r="I58" i="9"/>
  <c r="I60" i="9"/>
  <c r="I62" i="9"/>
  <c r="Y62" i="9"/>
  <c r="E64" i="9"/>
  <c r="Q64" i="9"/>
  <c r="I66" i="9"/>
  <c r="Y66" i="9"/>
  <c r="I44" i="9"/>
  <c r="Y44" i="9"/>
  <c r="E42" i="9"/>
  <c r="Q42" i="9"/>
  <c r="I40" i="9"/>
  <c r="Y40" i="9"/>
  <c r="I38" i="9"/>
  <c r="I36" i="9"/>
  <c r="AV34" i="9"/>
  <c r="I34" i="9"/>
  <c r="AV32" i="9"/>
  <c r="I32" i="9"/>
  <c r="E30" i="9"/>
  <c r="AT30" i="9" s="1"/>
  <c r="AS8" i="9"/>
  <c r="AW20" i="9"/>
  <c r="Q20" i="9"/>
  <c r="M18" i="9"/>
  <c r="Q16" i="9"/>
  <c r="AW12" i="9"/>
  <c r="Y5" i="9"/>
  <c r="AG5" i="9"/>
  <c r="I5" i="9"/>
  <c r="Q5" i="9"/>
  <c r="AO5" i="9"/>
  <c r="E5" i="9"/>
  <c r="M5" i="9"/>
  <c r="U5" i="9"/>
  <c r="AC5" i="9"/>
  <c r="AK5" i="9"/>
  <c r="E27" i="9"/>
  <c r="I27" i="9"/>
  <c r="M27" i="9"/>
  <c r="Q27" i="9"/>
  <c r="U27" i="9"/>
  <c r="Y27" i="9"/>
  <c r="AC27" i="9"/>
  <c r="AG27" i="9"/>
  <c r="AK27" i="9"/>
  <c r="E49" i="9"/>
  <c r="I49" i="9"/>
  <c r="M49" i="9"/>
  <c r="Q49" i="9"/>
  <c r="U49" i="9"/>
  <c r="Y49" i="9"/>
  <c r="AC49" i="9"/>
  <c r="AG49" i="9"/>
  <c r="AK49" i="9"/>
  <c r="AV12" i="9"/>
  <c r="AW14" i="9"/>
  <c r="AV16" i="9"/>
  <c r="AV20" i="9"/>
  <c r="AV10" i="9"/>
  <c r="E10" i="9"/>
  <c r="AW10" i="9"/>
  <c r="AV14" i="9"/>
  <c r="E14" i="9"/>
  <c r="AW16" i="9"/>
  <c r="AV18" i="9"/>
  <c r="E18" i="9"/>
  <c r="AW18" i="9"/>
  <c r="AS28" i="9"/>
  <c r="AU28" i="9" s="1"/>
  <c r="AS30" i="9"/>
  <c r="AW32" i="9"/>
  <c r="AW34" i="9"/>
  <c r="AW36" i="9"/>
  <c r="AW38" i="9"/>
  <c r="AW42" i="9"/>
  <c r="AW44" i="9"/>
  <c r="AW56" i="9"/>
  <c r="AW58" i="9"/>
  <c r="AW60" i="9"/>
  <c r="AW64" i="9"/>
  <c r="AW66" i="9"/>
  <c r="AV36" i="9"/>
  <c r="AV38" i="9"/>
  <c r="AV40" i="9"/>
  <c r="AS40" i="9"/>
  <c r="AW40" i="9"/>
  <c r="AV44" i="9"/>
  <c r="AS50" i="9"/>
  <c r="AU50" i="9" s="1"/>
  <c r="AV52" i="9"/>
  <c r="AV54" i="9"/>
  <c r="AW54" i="9"/>
  <c r="AV58" i="9"/>
  <c r="AV60" i="9"/>
  <c r="AV62" i="9"/>
  <c r="AW62" i="9"/>
  <c r="AV66" i="9"/>
  <c r="X102" i="7"/>
  <c r="J102" i="7"/>
  <c r="X100" i="7"/>
  <c r="J100" i="7"/>
  <c r="X98" i="7"/>
  <c r="J98" i="7"/>
  <c r="X96" i="7"/>
  <c r="J96" i="7"/>
  <c r="X74" i="7"/>
  <c r="J74" i="7"/>
  <c r="X72" i="7"/>
  <c r="J72" i="7"/>
  <c r="X70" i="7"/>
  <c r="J70" i="7"/>
  <c r="X68" i="7"/>
  <c r="J68" i="7"/>
  <c r="T4" i="6"/>
  <c r="V218" i="7"/>
  <c r="Q218" i="7"/>
  <c r="V216" i="7"/>
  <c r="Q216" i="7"/>
  <c r="V214" i="7"/>
  <c r="Q214" i="7"/>
  <c r="V212" i="7"/>
  <c r="Q212" i="7"/>
  <c r="V210" i="7"/>
  <c r="Q210" i="7"/>
  <c r="V208" i="7"/>
  <c r="Q208" i="7"/>
  <c r="V190" i="7"/>
  <c r="Q190" i="7"/>
  <c r="V188" i="7"/>
  <c r="Q188" i="7"/>
  <c r="V186" i="7"/>
  <c r="Q186" i="7"/>
  <c r="V184" i="7"/>
  <c r="Q184" i="7"/>
  <c r="V182" i="7"/>
  <c r="Q182" i="7"/>
  <c r="V180" i="7"/>
  <c r="Q180" i="7"/>
  <c r="V162" i="7"/>
  <c r="Q162" i="7"/>
  <c r="V160" i="7"/>
  <c r="Q160" i="7"/>
  <c r="V158" i="7"/>
  <c r="Q158" i="7"/>
  <c r="V156" i="7"/>
  <c r="Q156" i="7"/>
  <c r="V154" i="7"/>
  <c r="Q154" i="7"/>
  <c r="V152" i="7"/>
  <c r="Q152" i="7"/>
  <c r="V134" i="7"/>
  <c r="Q134" i="7"/>
  <c r="V132" i="7"/>
  <c r="Q132" i="7"/>
  <c r="V130" i="7"/>
  <c r="Q130" i="7"/>
  <c r="V128" i="7"/>
  <c r="Q128" i="7"/>
  <c r="V126" i="7"/>
  <c r="Q126" i="7"/>
  <c r="V124" i="7"/>
  <c r="Q124" i="7"/>
  <c r="V106" i="7"/>
  <c r="Q106" i="7"/>
  <c r="V104" i="7"/>
  <c r="Q104" i="7"/>
  <c r="V102" i="7"/>
  <c r="Q102" i="7"/>
  <c r="V100" i="7"/>
  <c r="Q100" i="7"/>
  <c r="V98" i="7"/>
  <c r="Q98" i="7"/>
  <c r="V96" i="7"/>
  <c r="Q96" i="7"/>
  <c r="V78" i="7"/>
  <c r="Q78" i="7"/>
  <c r="V76" i="7"/>
  <c r="Q76" i="7"/>
  <c r="V74" i="7"/>
  <c r="Q74" i="7"/>
  <c r="V72" i="7"/>
  <c r="Q72" i="7"/>
  <c r="V70" i="7"/>
  <c r="Q70" i="7"/>
  <c r="V68" i="7"/>
  <c r="Q68" i="7"/>
  <c r="V50" i="7"/>
  <c r="Q50" i="7"/>
  <c r="V48" i="7"/>
  <c r="Q48" i="7"/>
  <c r="X46" i="7"/>
  <c r="V46" i="7"/>
  <c r="Q46" i="7"/>
  <c r="J46" i="7"/>
  <c r="X44" i="7"/>
  <c r="V44" i="7"/>
  <c r="Q44" i="7"/>
  <c r="J44" i="7"/>
  <c r="X42" i="7"/>
  <c r="V42" i="7"/>
  <c r="Q42" i="7"/>
  <c r="J42" i="7"/>
  <c r="X40" i="7"/>
  <c r="V40" i="7"/>
  <c r="Q40" i="7"/>
  <c r="J40" i="7"/>
  <c r="V22" i="7"/>
  <c r="Q22" i="7"/>
  <c r="V20" i="7"/>
  <c r="Q20" i="7"/>
  <c r="X18" i="7"/>
  <c r="V18" i="7"/>
  <c r="Q18" i="7"/>
  <c r="J18" i="7"/>
  <c r="X16" i="7"/>
  <c r="V16" i="7"/>
  <c r="Q16" i="7"/>
  <c r="J16" i="7"/>
  <c r="X14" i="7"/>
  <c r="V14" i="7"/>
  <c r="Q14" i="7"/>
  <c r="J14" i="7"/>
  <c r="X12" i="7"/>
  <c r="V12" i="7"/>
  <c r="Q12" i="7"/>
  <c r="J12" i="7"/>
  <c r="V218" i="6"/>
  <c r="Q218" i="6"/>
  <c r="V216" i="6"/>
  <c r="Q216" i="6"/>
  <c r="V214" i="6"/>
  <c r="Q214" i="6"/>
  <c r="V212" i="6"/>
  <c r="Q212" i="6"/>
  <c r="V210" i="6"/>
  <c r="Q210" i="6"/>
  <c r="V208" i="6"/>
  <c r="Q208" i="6"/>
  <c r="V190" i="6"/>
  <c r="Q190" i="6"/>
  <c r="V188" i="6"/>
  <c r="Q188" i="6"/>
  <c r="V186" i="6"/>
  <c r="Q186" i="6"/>
  <c r="V184" i="6"/>
  <c r="Q184" i="6"/>
  <c r="V182" i="6"/>
  <c r="Q182" i="6"/>
  <c r="V180" i="6"/>
  <c r="Q180" i="6"/>
  <c r="V162" i="6"/>
  <c r="Q162" i="6"/>
  <c r="V160" i="6"/>
  <c r="Q160" i="6"/>
  <c r="V158" i="6"/>
  <c r="Q158" i="6"/>
  <c r="V156" i="6"/>
  <c r="Q156" i="6"/>
  <c r="V154" i="6"/>
  <c r="Q154" i="6"/>
  <c r="V152" i="6"/>
  <c r="Q152" i="6"/>
  <c r="V134" i="6"/>
  <c r="Q134" i="6"/>
  <c r="V132" i="6"/>
  <c r="Q132" i="6"/>
  <c r="V130" i="6"/>
  <c r="Q130" i="6"/>
  <c r="V128" i="6"/>
  <c r="Q128" i="6"/>
  <c r="V126" i="6"/>
  <c r="Q126" i="6"/>
  <c r="V124" i="6"/>
  <c r="Q124" i="6"/>
  <c r="V106" i="6"/>
  <c r="Q106" i="6"/>
  <c r="V104" i="6"/>
  <c r="Q104" i="6"/>
  <c r="X102" i="6"/>
  <c r="V102" i="6"/>
  <c r="Q102" i="6"/>
  <c r="J102" i="6"/>
  <c r="X100" i="6"/>
  <c r="V100" i="6"/>
  <c r="Q100" i="6"/>
  <c r="J100" i="6"/>
  <c r="X98" i="6"/>
  <c r="V98" i="6"/>
  <c r="Q98" i="6"/>
  <c r="J98" i="6"/>
  <c r="X96" i="6"/>
  <c r="V96" i="6"/>
  <c r="Q96" i="6"/>
  <c r="J96" i="6"/>
  <c r="V78" i="6"/>
  <c r="Q78" i="6"/>
  <c r="V76" i="6"/>
  <c r="Q76" i="6"/>
  <c r="X74" i="6"/>
  <c r="V74" i="6"/>
  <c r="Q74" i="6"/>
  <c r="J74" i="6"/>
  <c r="X72" i="6"/>
  <c r="V72" i="6"/>
  <c r="Q72" i="6"/>
  <c r="J72" i="6"/>
  <c r="X70" i="6"/>
  <c r="V70" i="6"/>
  <c r="Q70" i="6"/>
  <c r="J70" i="6"/>
  <c r="X68" i="6"/>
  <c r="V68" i="6"/>
  <c r="Q68" i="6"/>
  <c r="J68" i="6"/>
  <c r="V50" i="6"/>
  <c r="Q50" i="6"/>
  <c r="V48" i="6"/>
  <c r="Q48" i="6"/>
  <c r="X46" i="6"/>
  <c r="V46" i="6"/>
  <c r="Q46" i="6"/>
  <c r="J46" i="6"/>
  <c r="X44" i="6"/>
  <c r="V44" i="6"/>
  <c r="Q44" i="6"/>
  <c r="J44" i="6"/>
  <c r="X42" i="6"/>
  <c r="V42" i="6"/>
  <c r="Q42" i="6"/>
  <c r="J42" i="6"/>
  <c r="X40" i="6"/>
  <c r="V40" i="6"/>
  <c r="Q40" i="6"/>
  <c r="J40" i="6"/>
  <c r="T32" i="6"/>
  <c r="V22" i="6"/>
  <c r="Q22" i="6"/>
  <c r="V20" i="6"/>
  <c r="Q20" i="6"/>
  <c r="X18" i="6"/>
  <c r="V18" i="6"/>
  <c r="Q18" i="6"/>
  <c r="J18" i="6"/>
  <c r="X16" i="6"/>
  <c r="V16" i="6"/>
  <c r="Q16" i="6"/>
  <c r="J16" i="6"/>
  <c r="X14" i="6"/>
  <c r="V14" i="6"/>
  <c r="Q14" i="6"/>
  <c r="J14" i="6"/>
  <c r="X12" i="6"/>
  <c r="V12" i="6"/>
  <c r="Q12" i="6"/>
  <c r="J12" i="6"/>
  <c r="X102" i="4"/>
  <c r="J102" i="4"/>
  <c r="X100" i="4"/>
  <c r="J100" i="4"/>
  <c r="X98" i="4"/>
  <c r="J98" i="4"/>
  <c r="X96" i="4"/>
  <c r="J96" i="4"/>
  <c r="X74" i="4"/>
  <c r="J74" i="4"/>
  <c r="X72" i="4"/>
  <c r="J72" i="4"/>
  <c r="X70" i="4"/>
  <c r="J70" i="4"/>
  <c r="X68" i="4"/>
  <c r="J68" i="4"/>
  <c r="V218" i="4"/>
  <c r="Q218" i="4"/>
  <c r="V216" i="4"/>
  <c r="Q216" i="4"/>
  <c r="V214" i="4"/>
  <c r="Q214" i="4"/>
  <c r="V212" i="4"/>
  <c r="Q212" i="4"/>
  <c r="V210" i="4"/>
  <c r="Q210" i="4"/>
  <c r="V208" i="4"/>
  <c r="Q208" i="4"/>
  <c r="V190" i="4"/>
  <c r="Q190" i="4"/>
  <c r="V188" i="4"/>
  <c r="Q188" i="4"/>
  <c r="V186" i="4"/>
  <c r="Q186" i="4"/>
  <c r="V184" i="4"/>
  <c r="Q184" i="4"/>
  <c r="V182" i="4"/>
  <c r="Q182" i="4"/>
  <c r="V180" i="4"/>
  <c r="Q180" i="4"/>
  <c r="V162" i="4"/>
  <c r="Q162" i="4"/>
  <c r="V160" i="4"/>
  <c r="Q160" i="4"/>
  <c r="V158" i="4"/>
  <c r="Q158" i="4"/>
  <c r="V156" i="4"/>
  <c r="Q156" i="4"/>
  <c r="V154" i="4"/>
  <c r="Q154" i="4"/>
  <c r="V152" i="4"/>
  <c r="Q152" i="4"/>
  <c r="V134" i="4"/>
  <c r="Q134" i="4"/>
  <c r="V132" i="4"/>
  <c r="Q132" i="4"/>
  <c r="V130" i="4"/>
  <c r="Q130" i="4"/>
  <c r="V128" i="4"/>
  <c r="Q128" i="4"/>
  <c r="V126" i="4"/>
  <c r="Q126" i="4"/>
  <c r="V124" i="4"/>
  <c r="Q124" i="4"/>
  <c r="X46" i="4"/>
  <c r="J46" i="4"/>
  <c r="X44" i="4"/>
  <c r="J44" i="4"/>
  <c r="X42" i="4"/>
  <c r="J42" i="4"/>
  <c r="X40" i="4"/>
  <c r="J40" i="4"/>
  <c r="T32" i="4"/>
  <c r="X18" i="4"/>
  <c r="J18" i="4"/>
  <c r="X16" i="4"/>
  <c r="J16" i="4"/>
  <c r="X14" i="4"/>
  <c r="J14" i="4"/>
  <c r="X12" i="4"/>
  <c r="J12" i="4"/>
  <c r="V106" i="4"/>
  <c r="Q106" i="4"/>
  <c r="V104" i="4"/>
  <c r="Q104" i="4"/>
  <c r="V102" i="4"/>
  <c r="Q102" i="4"/>
  <c r="V100" i="4"/>
  <c r="Q100" i="4"/>
  <c r="V98" i="4"/>
  <c r="Q98" i="4"/>
  <c r="V96" i="4"/>
  <c r="Q96" i="4"/>
  <c r="V78" i="4"/>
  <c r="Q78" i="4"/>
  <c r="V76" i="4"/>
  <c r="Q76" i="4"/>
  <c r="V74" i="4"/>
  <c r="Q74" i="4"/>
  <c r="V72" i="4"/>
  <c r="Q72" i="4"/>
  <c r="V70" i="4"/>
  <c r="Q70" i="4"/>
  <c r="V68" i="4"/>
  <c r="Q68" i="4"/>
  <c r="V50" i="4"/>
  <c r="Q50" i="4"/>
  <c r="V48" i="4"/>
  <c r="Q48" i="4"/>
  <c r="V46" i="4"/>
  <c r="Q46" i="4"/>
  <c r="V44" i="4"/>
  <c r="Q44" i="4"/>
  <c r="V42" i="4"/>
  <c r="Q42" i="4"/>
  <c r="V40" i="4"/>
  <c r="Q40" i="4"/>
  <c r="V14" i="4"/>
  <c r="V16" i="4"/>
  <c r="V18" i="4"/>
  <c r="V20" i="4"/>
  <c r="V22" i="4"/>
  <c r="V12" i="4"/>
  <c r="Q14" i="4"/>
  <c r="Q16" i="4"/>
  <c r="Q18" i="4"/>
  <c r="Q20" i="4"/>
  <c r="Q22" i="4"/>
  <c r="Q12" i="4"/>
  <c r="AS38" i="9" l="1"/>
  <c r="AU38" i="9" s="1"/>
  <c r="AT12" i="9"/>
  <c r="AS12" i="9"/>
  <c r="AU12" i="9" s="1"/>
  <c r="AS52" i="9"/>
  <c r="AU52" i="9" s="1"/>
  <c r="AS54" i="9"/>
  <c r="AU54" i="9" s="1"/>
  <c r="AS44" i="9"/>
  <c r="AU44" i="9" s="1"/>
  <c r="AS60" i="9"/>
  <c r="AS58" i="9"/>
  <c r="AS16" i="9"/>
  <c r="AU16" i="9" s="1"/>
  <c r="AS62" i="9"/>
  <c r="AS56" i="9"/>
  <c r="AU56" i="9" s="1"/>
  <c r="AS20" i="9"/>
  <c r="AU20" i="9" s="1"/>
  <c r="AS66" i="9"/>
  <c r="AU66" i="9" s="1"/>
  <c r="AS36" i="9"/>
  <c r="AU36" i="9" s="1"/>
  <c r="AS34" i="9"/>
  <c r="AU34" i="9" s="1"/>
  <c r="AS42" i="9"/>
  <c r="AU42" i="9" s="1"/>
  <c r="AT66" i="9"/>
  <c r="AS64" i="9"/>
  <c r="AU64" i="9" s="1"/>
  <c r="AU62" i="9"/>
  <c r="AU60" i="9"/>
  <c r="AU58" i="9"/>
  <c r="AT44" i="9"/>
  <c r="AU40" i="9"/>
  <c r="AU30" i="9"/>
  <c r="AS32" i="9"/>
  <c r="AU32" i="9" s="1"/>
  <c r="AU8" i="9"/>
  <c r="AS18" i="9"/>
  <c r="AS14" i="9"/>
  <c r="AS10" i="9"/>
  <c r="AZ66" i="9" l="1"/>
  <c r="AU18" i="9"/>
  <c r="AU14" i="9"/>
  <c r="AU10" i="9"/>
  <c r="AZ44" i="9"/>
  <c r="AZ22" i="9" l="1"/>
  <c r="AZ10" i="9"/>
  <c r="AZ64" i="9"/>
  <c r="AZ56" i="9"/>
  <c r="AZ42" i="9"/>
  <c r="AZ34" i="9"/>
  <c r="AZ8" i="9"/>
  <c r="AZ16" i="9"/>
  <c r="AZ62" i="9"/>
  <c r="AZ54" i="9"/>
  <c r="AZ40" i="9"/>
  <c r="AZ32" i="9"/>
  <c r="AZ14" i="9"/>
  <c r="AZ6" i="9"/>
  <c r="AZ60" i="9"/>
  <c r="AZ52" i="9"/>
  <c r="AZ38" i="9"/>
  <c r="AZ30" i="9"/>
  <c r="AZ12" i="9"/>
  <c r="AZ20" i="9"/>
  <c r="AZ58" i="9"/>
  <c r="AZ50" i="9"/>
  <c r="AZ36" i="9"/>
  <c r="AZ28" i="9"/>
  <c r="AZ18" i="9"/>
  <c r="AZ24" i="9"/>
  <c r="BA24" i="9"/>
  <c r="BA22" i="9"/>
  <c r="BA6" i="9"/>
  <c r="BA54" i="9"/>
  <c r="BA10" i="9"/>
  <c r="BA8" i="9"/>
  <c r="BA28" i="9"/>
  <c r="BA42" i="9"/>
  <c r="BA58" i="9"/>
  <c r="BA16" i="9"/>
  <c r="BA20" i="9"/>
  <c r="BA34" i="9"/>
  <c r="BA32" i="9"/>
  <c r="BA56" i="9"/>
  <c r="BA40" i="9"/>
  <c r="BA44" i="9"/>
  <c r="BA64" i="9"/>
  <c r="BA38" i="9"/>
  <c r="BA50" i="9"/>
  <c r="BA60" i="9"/>
  <c r="BA52" i="9"/>
  <c r="BA30" i="9"/>
  <c r="BA18" i="9"/>
  <c r="BA14" i="9"/>
  <c r="BA62" i="9"/>
  <c r="BA66" i="9"/>
  <c r="BA36" i="9"/>
  <c r="BA12" i="9"/>
</calcChain>
</file>

<file path=xl/sharedStrings.xml><?xml version="1.0" encoding="utf-8"?>
<sst xmlns="http://schemas.openxmlformats.org/spreadsheetml/2006/main" count="1608" uniqueCount="270">
  <si>
    <t>ＪＦＡ　Ｕ-１０サッカーリーグ2020（in栃木） 宇都宮地区リーグ戦（後期）</t>
    <rPh sb="26" eb="29">
      <t>ウツノミヤ</t>
    </rPh>
    <rPh sb="29" eb="31">
      <t>チク</t>
    </rPh>
    <phoneticPr fontId="4"/>
  </si>
  <si>
    <t>ブロック別　組合せ・日程 ・ 会場一覧</t>
    <rPh sb="4" eb="5">
      <t>ベツ</t>
    </rPh>
    <rPh sb="6" eb="8">
      <t>クミアワ</t>
    </rPh>
    <rPh sb="10" eb="12">
      <t>ニッテイ</t>
    </rPh>
    <rPh sb="15" eb="17">
      <t>カイジョウ</t>
    </rPh>
    <rPh sb="17" eb="19">
      <t>イチラン</t>
    </rPh>
    <phoneticPr fontId="4"/>
  </si>
  <si>
    <t>Ａ ブロック</t>
    <phoneticPr fontId="4"/>
  </si>
  <si>
    <t>Ｂ ブロック</t>
    <phoneticPr fontId="4"/>
  </si>
  <si>
    <t>Ｃ ブロック</t>
    <phoneticPr fontId="4"/>
  </si>
  <si>
    <t>備　考</t>
    <rPh sb="0" eb="1">
      <t>ビ</t>
    </rPh>
    <rPh sb="2" eb="3">
      <t>コウ</t>
    </rPh>
    <phoneticPr fontId="4"/>
  </si>
  <si>
    <t>（８チーム）</t>
    <phoneticPr fontId="4"/>
  </si>
  <si>
    <t>会場チーム</t>
    <rPh sb="0" eb="2">
      <t>カイジョウ</t>
    </rPh>
    <phoneticPr fontId="11"/>
  </si>
  <si>
    <t>１</t>
    <phoneticPr fontId="11"/>
  </si>
  <si>
    <t>緑が丘ＹＦＣ</t>
    <rPh sb="0" eb="1">
      <t>ミドリ</t>
    </rPh>
    <rPh sb="2" eb="3">
      <t>オカ</t>
    </rPh>
    <phoneticPr fontId="3"/>
  </si>
  <si>
    <t>ＦＣアリーバ</t>
    <phoneticPr fontId="3"/>
  </si>
  <si>
    <t>雀宮ＦＣ</t>
    <rPh sb="0" eb="2">
      <t>スズメノミヤ</t>
    </rPh>
    <phoneticPr fontId="3"/>
  </si>
  <si>
    <t>２</t>
    <phoneticPr fontId="11"/>
  </si>
  <si>
    <t>ウェストフットコム</t>
    <phoneticPr fontId="3"/>
  </si>
  <si>
    <t>富士見ＳＳＳ</t>
    <rPh sb="0" eb="3">
      <t>フジミ</t>
    </rPh>
    <phoneticPr fontId="3"/>
  </si>
  <si>
    <t>３</t>
    <phoneticPr fontId="11"/>
  </si>
  <si>
    <t>ＦＣアネーロ宇都宮Ｕ１０</t>
    <rPh sb="6" eb="9">
      <t>ウツノミヤ</t>
    </rPh>
    <phoneticPr fontId="3"/>
  </si>
  <si>
    <t>宇大附属小ＳＳＳ</t>
    <rPh sb="0" eb="2">
      <t>ウダイ</t>
    </rPh>
    <rPh sb="2" eb="4">
      <t>フゾク</t>
    </rPh>
    <rPh sb="4" eb="5">
      <t>ショウ</t>
    </rPh>
    <phoneticPr fontId="3"/>
  </si>
  <si>
    <t>４</t>
    <phoneticPr fontId="11"/>
  </si>
  <si>
    <t>陽東ＳＳＳ</t>
    <rPh sb="0" eb="1">
      <t>ヨウ</t>
    </rPh>
    <rPh sb="1" eb="2">
      <t>トウ</t>
    </rPh>
    <phoneticPr fontId="3"/>
  </si>
  <si>
    <t>清原シザース</t>
    <rPh sb="0" eb="2">
      <t>キヨハラ</t>
    </rPh>
    <phoneticPr fontId="3"/>
  </si>
  <si>
    <t>ＦＣみらい</t>
    <phoneticPr fontId="3"/>
  </si>
  <si>
    <t>５</t>
    <phoneticPr fontId="11"/>
  </si>
  <si>
    <t>ｕｎｉｏｎ ｓｃ</t>
    <phoneticPr fontId="3"/>
  </si>
  <si>
    <t>石井ＦＣ</t>
    <rPh sb="0" eb="2">
      <t>イシイ</t>
    </rPh>
    <phoneticPr fontId="3"/>
  </si>
  <si>
    <t>６</t>
    <phoneticPr fontId="11"/>
  </si>
  <si>
    <t>豊郷ＪＦＣ宇都宮Ｕ１０</t>
    <rPh sb="0" eb="2">
      <t>トヨサト</t>
    </rPh>
    <rPh sb="5" eb="8">
      <t>ウツノミヤ</t>
    </rPh>
    <phoneticPr fontId="3"/>
  </si>
  <si>
    <t>カテット白沢ＳＳ</t>
    <rPh sb="4" eb="6">
      <t>シラサワ</t>
    </rPh>
    <phoneticPr fontId="3"/>
  </si>
  <si>
    <t>７</t>
    <phoneticPr fontId="11"/>
  </si>
  <si>
    <t>栃木ＳＣ Ｕ１０</t>
    <rPh sb="0" eb="2">
      <t>トチギ</t>
    </rPh>
    <phoneticPr fontId="3"/>
  </si>
  <si>
    <t>宝木キッカーズ</t>
    <rPh sb="0" eb="2">
      <t>タカラギ</t>
    </rPh>
    <phoneticPr fontId="3"/>
  </si>
  <si>
    <t>上河内ＪＳＣ</t>
    <rPh sb="0" eb="3">
      <t>カミカワチ</t>
    </rPh>
    <phoneticPr fontId="3"/>
  </si>
  <si>
    <t>８</t>
    <phoneticPr fontId="11"/>
  </si>
  <si>
    <t>ともぞうＳＣ Ｕ１０</t>
    <phoneticPr fontId="3"/>
  </si>
  <si>
    <t>宇都宮北部ＦＣトレ</t>
    <rPh sb="0" eb="3">
      <t>ウツノミヤ</t>
    </rPh>
    <rPh sb="3" eb="5">
      <t>ホクブ</t>
    </rPh>
    <phoneticPr fontId="3"/>
  </si>
  <si>
    <t>Ｓ４スペランツァ</t>
    <phoneticPr fontId="3"/>
  </si>
  <si>
    <t>１節</t>
    <rPh sb="1" eb="2">
      <t>セツ</t>
    </rPh>
    <phoneticPr fontId="11"/>
  </si>
  <si>
    <t>土</t>
    <rPh sb="0" eb="1">
      <t>ド</t>
    </rPh>
    <phoneticPr fontId="4"/>
  </si>
  <si>
    <t>白沢A・B</t>
    <rPh sb="0" eb="2">
      <t>シラサワ</t>
    </rPh>
    <phoneticPr fontId="11"/>
  </si>
  <si>
    <t>日</t>
    <rPh sb="0" eb="1">
      <t>ヒ</t>
    </rPh>
    <phoneticPr fontId="4"/>
  </si>
  <si>
    <t>予備日</t>
    <rPh sb="0" eb="3">
      <t>ヨビビ</t>
    </rPh>
    <phoneticPr fontId="11"/>
  </si>
  <si>
    <t>土</t>
    <rPh sb="0" eb="1">
      <t>ツチ</t>
    </rPh>
    <phoneticPr fontId="4"/>
  </si>
  <si>
    <t>４節</t>
    <rPh sb="1" eb="2">
      <t>セツ</t>
    </rPh>
    <phoneticPr fontId="11"/>
  </si>
  <si>
    <t>９チームブロック：３６試合消化</t>
    <rPh sb="11" eb="13">
      <t>シアイ</t>
    </rPh>
    <rPh sb="13" eb="15">
      <t>ショウカ</t>
    </rPh>
    <phoneticPr fontId="11"/>
  </si>
  <si>
    <t>２節</t>
    <rPh sb="1" eb="2">
      <t>セツ</t>
    </rPh>
    <phoneticPr fontId="11"/>
  </si>
  <si>
    <t>日程</t>
    <rPh sb="0" eb="2">
      <t>ニッテイ</t>
    </rPh>
    <phoneticPr fontId="11"/>
  </si>
  <si>
    <t>会場</t>
    <rPh sb="0" eb="2">
      <t>カイジョウ</t>
    </rPh>
    <phoneticPr fontId="11"/>
  </si>
  <si>
    <t>１０チームブロック：４５試合消化</t>
    <rPh sb="12" eb="14">
      <t>シアイ</t>
    </rPh>
    <rPh sb="14" eb="16">
      <t>ショウカ</t>
    </rPh>
    <phoneticPr fontId="11"/>
  </si>
  <si>
    <t>は１日１試合</t>
    <rPh sb="2" eb="3">
      <t>ニチ</t>
    </rPh>
    <rPh sb="4" eb="6">
      <t>シアイ</t>
    </rPh>
    <phoneticPr fontId="11"/>
  </si>
  <si>
    <t>試合順は効率よく変更する</t>
    <rPh sb="0" eb="2">
      <t>シアイ</t>
    </rPh>
    <rPh sb="2" eb="3">
      <t>ジュン</t>
    </rPh>
    <rPh sb="4" eb="6">
      <t>コウリツ</t>
    </rPh>
    <rPh sb="8" eb="10">
      <t>ヘンコウ</t>
    </rPh>
    <phoneticPr fontId="11"/>
  </si>
  <si>
    <t>ブラッドレスＳＣ</t>
    <phoneticPr fontId="3"/>
  </si>
  <si>
    <t>ＳＵＧＡＯ.ＳＣ</t>
    <phoneticPr fontId="3"/>
  </si>
  <si>
    <t>ＦＣグランディールＪ</t>
    <phoneticPr fontId="3"/>
  </si>
  <si>
    <t>みはらＳＣｊｒ</t>
    <phoneticPr fontId="3"/>
  </si>
  <si>
    <t>Ａブロック
運営責任者</t>
    <phoneticPr fontId="20"/>
  </si>
  <si>
    <t>Ｃブロック
運営責任者</t>
    <phoneticPr fontId="20"/>
  </si>
  <si>
    <t>渡部　広信
（西部地区副代表）
姿川第一ＦＣ</t>
  </si>
  <si>
    <t>杉山　峰夫
（審判委員長）
緑が丘ＹＦＣ</t>
    <rPh sb="0" eb="2">
      <t>スギヤマ</t>
    </rPh>
    <rPh sb="3" eb="5">
      <t>ミネオ</t>
    </rPh>
    <rPh sb="7" eb="9">
      <t>シンパン</t>
    </rPh>
    <rPh sb="9" eb="12">
      <t>イインチョウ</t>
    </rPh>
    <phoneticPr fontId="3"/>
  </si>
  <si>
    <t>Ｂ　ブロック
運営責任者</t>
  </si>
  <si>
    <t>今野　学
（東部地区副代表）
陽東ＳＳＳ</t>
  </si>
  <si>
    <t>日</t>
    <rPh sb="0" eb="1">
      <t>ニチ</t>
    </rPh>
    <phoneticPr fontId="20"/>
  </si>
  <si>
    <t>１節</t>
    <phoneticPr fontId="11"/>
  </si>
  <si>
    <t>１節</t>
    <rPh sb="1" eb="2">
      <t>セツ</t>
    </rPh>
    <phoneticPr fontId="4"/>
  </si>
  <si>
    <t>２節</t>
  </si>
  <si>
    <t>３節</t>
  </si>
  <si>
    <t>４節</t>
  </si>
  <si>
    <t>５節</t>
  </si>
  <si>
    <t>A1234</t>
    <phoneticPr fontId="3"/>
  </si>
  <si>
    <t>A5678</t>
    <phoneticPr fontId="3"/>
  </si>
  <si>
    <t>A1358</t>
    <phoneticPr fontId="3"/>
  </si>
  <si>
    <t>A2467</t>
    <phoneticPr fontId="3"/>
  </si>
  <si>
    <t>B1234</t>
    <phoneticPr fontId="3"/>
  </si>
  <si>
    <t>B5678</t>
    <phoneticPr fontId="3"/>
  </si>
  <si>
    <t>B1358</t>
    <phoneticPr fontId="3"/>
  </si>
  <si>
    <t>B2467</t>
    <phoneticPr fontId="3"/>
  </si>
  <si>
    <t>C1234</t>
    <phoneticPr fontId="3"/>
  </si>
  <si>
    <t>C5678</t>
    <phoneticPr fontId="3"/>
  </si>
  <si>
    <t>C1358</t>
    <phoneticPr fontId="3"/>
  </si>
  <si>
    <t>C2467</t>
    <phoneticPr fontId="3"/>
  </si>
  <si>
    <t>陽南小</t>
    <rPh sb="0" eb="1">
      <t>ヨウ</t>
    </rPh>
    <rPh sb="1" eb="2">
      <t>ナン</t>
    </rPh>
    <rPh sb="2" eb="3">
      <t>ショウ</t>
    </rPh>
    <phoneticPr fontId="3"/>
  </si>
  <si>
    <t>富谷小</t>
    <rPh sb="0" eb="2">
      <t>トミヤ</t>
    </rPh>
    <rPh sb="2" eb="3">
      <t>ショウ</t>
    </rPh>
    <phoneticPr fontId="3"/>
  </si>
  <si>
    <t>姿川第一小</t>
    <rPh sb="0" eb="1">
      <t>スガタ</t>
    </rPh>
    <rPh sb="1" eb="2">
      <t>ガワ</t>
    </rPh>
    <rPh sb="2" eb="4">
      <t>ダイイチ</t>
    </rPh>
    <rPh sb="4" eb="5">
      <t>ショウ</t>
    </rPh>
    <phoneticPr fontId="3"/>
  </si>
  <si>
    <t>白沢北 AM</t>
    <rPh sb="0" eb="2">
      <t>シラサワ</t>
    </rPh>
    <rPh sb="2" eb="3">
      <t>キタ</t>
    </rPh>
    <phoneticPr fontId="3"/>
  </si>
  <si>
    <t>白沢南 AM</t>
    <rPh sb="0" eb="2">
      <t>シラサワ</t>
    </rPh>
    <rPh sb="2" eb="3">
      <t>ミナミ</t>
    </rPh>
    <phoneticPr fontId="3"/>
  </si>
  <si>
    <t>白沢北 PM</t>
    <rPh sb="0" eb="2">
      <t>シラサワ</t>
    </rPh>
    <rPh sb="2" eb="3">
      <t>キタ</t>
    </rPh>
    <phoneticPr fontId="3"/>
  </si>
  <si>
    <t>白沢南 PM</t>
    <rPh sb="0" eb="2">
      <t>シラサワ</t>
    </rPh>
    <rPh sb="2" eb="3">
      <t>ミナミ</t>
    </rPh>
    <phoneticPr fontId="3"/>
  </si>
  <si>
    <t>ＪＦＡ　U-10サッカーリーグ2020（in栃木） 宇河地域リーグ戦（後期）</t>
    <rPh sb="22" eb="24">
      <t>トチギ</t>
    </rPh>
    <rPh sb="26" eb="28">
      <t>ウカワ</t>
    </rPh>
    <rPh sb="28" eb="30">
      <t>チイキ</t>
    </rPh>
    <rPh sb="35" eb="37">
      <t>コウキ</t>
    </rPh>
    <phoneticPr fontId="4"/>
  </si>
  <si>
    <t>対戦スケジュール</t>
    <phoneticPr fontId="4"/>
  </si>
  <si>
    <r>
      <t>【　第１節　】　９／２７（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13" eb="14">
      <t>ニチ</t>
    </rPh>
    <phoneticPr fontId="4"/>
  </si>
  <si>
    <t>ブロック</t>
    <phoneticPr fontId="11"/>
  </si>
  <si>
    <t>Ａ（1234）</t>
    <phoneticPr fontId="4"/>
  </si>
  <si>
    <t>Ａ（5678）</t>
    <phoneticPr fontId="4"/>
  </si>
  <si>
    <t>Ｂ（1234）</t>
    <phoneticPr fontId="4"/>
  </si>
  <si>
    <t>Ｂ（５６７８）</t>
    <phoneticPr fontId="4"/>
  </si>
  <si>
    <t>Ｃ（1234）</t>
    <phoneticPr fontId="3"/>
  </si>
  <si>
    <t>会　場</t>
    <rPh sb="0" eb="1">
      <t>カイ</t>
    </rPh>
    <rPh sb="2" eb="3">
      <t>バ</t>
    </rPh>
    <phoneticPr fontId="11"/>
  </si>
  <si>
    <t>陽南小</t>
    <rPh sb="0" eb="1">
      <t>ヨウ</t>
    </rPh>
    <rPh sb="1" eb="2">
      <t>ナン</t>
    </rPh>
    <rPh sb="2" eb="3">
      <t>ショウ</t>
    </rPh>
    <phoneticPr fontId="4"/>
  </si>
  <si>
    <t>白沢南</t>
    <rPh sb="0" eb="2">
      <t>シラサワ</t>
    </rPh>
    <rPh sb="2" eb="3">
      <t>ミナミ</t>
    </rPh>
    <phoneticPr fontId="3"/>
  </si>
  <si>
    <t>富谷小</t>
    <rPh sb="0" eb="2">
      <t>トミヤ</t>
    </rPh>
    <rPh sb="2" eb="3">
      <t>ショウ</t>
    </rPh>
    <phoneticPr fontId="4"/>
  </si>
  <si>
    <t>会場担当</t>
    <rPh sb="0" eb="2">
      <t>カイジョウ</t>
    </rPh>
    <rPh sb="2" eb="4">
      <t>タントウ</t>
    </rPh>
    <phoneticPr fontId="11"/>
  </si>
  <si>
    <t>緑が丘ＹＦＣ</t>
    <rPh sb="0" eb="1">
      <t>ミドリ</t>
    </rPh>
    <rPh sb="2" eb="3">
      <t>オカ</t>
    </rPh>
    <phoneticPr fontId="3"/>
  </si>
  <si>
    <t>ともぞうＳＣ U10</t>
    <phoneticPr fontId="3"/>
  </si>
  <si>
    <t>宇都宮北部トレＦＣ</t>
    <rPh sb="0" eb="3">
      <t>ウツノミヤ</t>
    </rPh>
    <rPh sb="3" eb="5">
      <t>ホクブ</t>
    </rPh>
    <phoneticPr fontId="3"/>
  </si>
  <si>
    <t>①  8:30</t>
    <phoneticPr fontId="36"/>
  </si>
  <si>
    <t>1-2</t>
    <phoneticPr fontId="4"/>
  </si>
  <si>
    <t>3/4/4/3</t>
    <phoneticPr fontId="4"/>
  </si>
  <si>
    <t>5-6</t>
    <phoneticPr fontId="4"/>
  </si>
  <si>
    <t>7-8-8-7</t>
    <phoneticPr fontId="4"/>
  </si>
  <si>
    <t>②  9:10</t>
    <phoneticPr fontId="36"/>
  </si>
  <si>
    <t>3-4</t>
    <phoneticPr fontId="11"/>
  </si>
  <si>
    <t>1/2/2/1</t>
    <phoneticPr fontId="4"/>
  </si>
  <si>
    <t>7-8</t>
    <phoneticPr fontId="11"/>
  </si>
  <si>
    <t>6-5-5-6</t>
    <phoneticPr fontId="4"/>
  </si>
  <si>
    <t>③10:00</t>
    <phoneticPr fontId="36"/>
  </si>
  <si>
    <t>2-3</t>
    <phoneticPr fontId="11"/>
  </si>
  <si>
    <t>4-1-1-4</t>
    <phoneticPr fontId="4"/>
  </si>
  <si>
    <t>5-7</t>
    <phoneticPr fontId="11"/>
  </si>
  <si>
    <t>8-6-6-8</t>
    <phoneticPr fontId="4"/>
  </si>
  <si>
    <t>④10:40</t>
    <phoneticPr fontId="36"/>
  </si>
  <si>
    <t>1-4</t>
    <phoneticPr fontId="11"/>
  </si>
  <si>
    <t>2/3/3/2</t>
    <phoneticPr fontId="4"/>
  </si>
  <si>
    <t>6-8</t>
    <phoneticPr fontId="11"/>
  </si>
  <si>
    <t>5-7-7-5</t>
    <phoneticPr fontId="4"/>
  </si>
  <si>
    <t>Ｃ（5678）</t>
    <phoneticPr fontId="3"/>
  </si>
  <si>
    <t>白沢北</t>
    <rPh sb="0" eb="2">
      <t>シラサワ</t>
    </rPh>
    <rPh sb="2" eb="3">
      <t>キタ</t>
    </rPh>
    <phoneticPr fontId="3"/>
  </si>
  <si>
    <t>①12:30</t>
    <phoneticPr fontId="36"/>
  </si>
  <si>
    <t>②13:10</t>
    <phoneticPr fontId="36"/>
  </si>
  <si>
    <t>③14:00</t>
    <phoneticPr fontId="36"/>
  </si>
  <si>
    <t>④14:40</t>
    <phoneticPr fontId="36"/>
  </si>
  <si>
    <r>
      <t>【　第２節　】　１０／１０（</t>
    </r>
    <r>
      <rPr>
        <b/>
        <sz val="14"/>
        <color indexed="30"/>
        <rFont val="ＭＳ Ｐゴシック"/>
        <family val="3"/>
        <charset val="128"/>
      </rPr>
      <t>土</t>
    </r>
    <r>
      <rPr>
        <b/>
        <sz val="14"/>
        <rFont val="ＭＳ Ｐゴシック"/>
        <family val="3"/>
        <charset val="128"/>
      </rPr>
      <t>）</t>
    </r>
    <rPh sb="14" eb="15">
      <t>ド</t>
    </rPh>
    <phoneticPr fontId="4"/>
  </si>
  <si>
    <t>Ａ（1358）</t>
    <phoneticPr fontId="4"/>
  </si>
  <si>
    <t>Ａ（2467）</t>
    <phoneticPr fontId="3"/>
  </si>
  <si>
    <t>Ｂ（1358）</t>
    <phoneticPr fontId="3"/>
  </si>
  <si>
    <t>Ｃ（2467）</t>
    <phoneticPr fontId="3"/>
  </si>
  <si>
    <t>姿川第一小</t>
    <rPh sb="0" eb="5">
      <t>スガタガワダイイチショウ</t>
    </rPh>
    <phoneticPr fontId="3"/>
  </si>
  <si>
    <t>栃木ＳＣ U10</t>
    <rPh sb="0" eb="2">
      <t>トチギ</t>
    </rPh>
    <phoneticPr fontId="3"/>
  </si>
  <si>
    <t>石井ＦＣ</t>
    <rPh sb="0" eb="2">
      <t>イシイ</t>
    </rPh>
    <phoneticPr fontId="3"/>
  </si>
  <si>
    <t>1-3</t>
    <phoneticPr fontId="4"/>
  </si>
  <si>
    <t>5/8/8/5</t>
    <phoneticPr fontId="4"/>
  </si>
  <si>
    <t>2-4</t>
    <phoneticPr fontId="4"/>
  </si>
  <si>
    <t>6/7/7/6</t>
    <phoneticPr fontId="4"/>
  </si>
  <si>
    <t>5-8</t>
    <phoneticPr fontId="11"/>
  </si>
  <si>
    <t>1/3/3/1</t>
    <phoneticPr fontId="4"/>
  </si>
  <si>
    <t>6-7</t>
    <phoneticPr fontId="11"/>
  </si>
  <si>
    <t>2/4/4/2</t>
    <phoneticPr fontId="4"/>
  </si>
  <si>
    <t>1-5</t>
    <phoneticPr fontId="11"/>
  </si>
  <si>
    <t>3/8/8/3</t>
    <phoneticPr fontId="4"/>
  </si>
  <si>
    <t>2-6</t>
    <phoneticPr fontId="11"/>
  </si>
  <si>
    <t>4/7/7/4</t>
    <phoneticPr fontId="4"/>
  </si>
  <si>
    <t>3-8</t>
    <phoneticPr fontId="11"/>
  </si>
  <si>
    <t>1/5/5/1</t>
    <phoneticPr fontId="4"/>
  </si>
  <si>
    <t>4-7</t>
    <phoneticPr fontId="11"/>
  </si>
  <si>
    <t>2/6/6/2</t>
    <phoneticPr fontId="4"/>
  </si>
  <si>
    <t>Ｂ（2467）</t>
    <phoneticPr fontId="3"/>
  </si>
  <si>
    <t>みはらＳＣ ｊｒ</t>
    <phoneticPr fontId="3"/>
  </si>
  <si>
    <t>責任者不在になる為 ウェストフットコム ⇔ 富士見ＳＳＳ、清原シザース ⇔ 陽東ＳＳＳを入れ替えます</t>
    <rPh sb="0" eb="3">
      <t>セキニンシャ</t>
    </rPh>
    <rPh sb="3" eb="5">
      <t>フザイ</t>
    </rPh>
    <rPh sb="8" eb="9">
      <t>タメ</t>
    </rPh>
    <rPh sb="22" eb="25">
      <t>フジミ</t>
    </rPh>
    <rPh sb="29" eb="31">
      <t>キヨハラ</t>
    </rPh>
    <rPh sb="38" eb="39">
      <t>ヨウ</t>
    </rPh>
    <rPh sb="39" eb="40">
      <t>トウ</t>
    </rPh>
    <rPh sb="44" eb="45">
      <t>イ</t>
    </rPh>
    <rPh sb="46" eb="47">
      <t>カ</t>
    </rPh>
    <phoneticPr fontId="3"/>
  </si>
  <si>
    <t>Ｃ（1358）</t>
    <phoneticPr fontId="3"/>
  </si>
  <si>
    <t>会場</t>
  </si>
  <si>
    <t>会場担当</t>
  </si>
  <si>
    <t>開催日</t>
  </si>
  <si>
    <t>石井ＦＣ</t>
  </si>
  <si>
    <t>宇都宮北部ＦＣトレ</t>
  </si>
  <si>
    <t>雀宮ＦＣ</t>
  </si>
  <si>
    <t>Ｓ４スペランツァ</t>
  </si>
  <si>
    <r>
      <rPr>
        <sz val="11"/>
        <color theme="1"/>
        <rFont val="HGPｺﾞｼｯｸM"/>
        <family val="3"/>
        <charset val="128"/>
      </rPr>
      <t>【監督会議：8時20分】【試合時間：15分-</t>
    </r>
    <r>
      <rPr>
        <sz val="11"/>
        <color theme="1"/>
        <rFont val="HGPｺﾞｼｯｸM"/>
        <family val="3"/>
        <charset val="128"/>
      </rPr>
      <t>5</t>
    </r>
    <r>
      <rPr>
        <sz val="11"/>
        <color theme="1"/>
        <rFont val="HGPｺﾞｼｯｸM"/>
        <family val="3"/>
        <charset val="128"/>
      </rPr>
      <t>分-15分】</t>
    </r>
  </si>
  <si>
    <t>試合開始</t>
  </si>
  <si>
    <t>代表者サイン</t>
  </si>
  <si>
    <t>チーム名</t>
  </si>
  <si>
    <t>得点</t>
  </si>
  <si>
    <t>主審／副審／副審</t>
  </si>
  <si>
    <t>４審</t>
  </si>
  <si>
    <t>－</t>
  </si>
  <si>
    <t>警告／退場</t>
  </si>
  <si>
    <t>氏名</t>
  </si>
  <si>
    <t>番号</t>
  </si>
  <si>
    <t>理由</t>
  </si>
  <si>
    <t>警告　　退場</t>
  </si>
  <si>
    <t>ＪＦＡ　Ｕ-１０サッカーリーグ2020（in栃木） 宇河地域リーグ戦（後期）　【Ａブロック　第１節】</t>
    <rPh sb="35" eb="36">
      <t>アト</t>
    </rPh>
    <phoneticPr fontId="3"/>
  </si>
  <si>
    <t>ＪＦＡ　Ｕ-１０サッカーリーグ2020（in栃木） 宇河地域リーグ戦（後期）　【Ａブロック　第２節】</t>
    <rPh sb="35" eb="36">
      <t>アト</t>
    </rPh>
    <phoneticPr fontId="3"/>
  </si>
  <si>
    <t>緑が丘ＹＦＣ</t>
    <phoneticPr fontId="3"/>
  </si>
  <si>
    <t>富士見ＳＳＳ</t>
    <phoneticPr fontId="3"/>
  </si>
  <si>
    <t>ＦＣアネーロ宇都宮Ｕ１０</t>
    <phoneticPr fontId="3"/>
  </si>
  <si>
    <t>清原シザース</t>
    <phoneticPr fontId="3"/>
  </si>
  <si>
    <t>豊郷ＪＦＣ宇都宮Ｕ１０</t>
    <phoneticPr fontId="3"/>
  </si>
  <si>
    <t>栃木ＳＣ Ｕ１０</t>
    <phoneticPr fontId="3"/>
  </si>
  <si>
    <t>陽南小</t>
    <phoneticPr fontId="3"/>
  </si>
  <si>
    <t>(日)</t>
    <rPh sb="0" eb="3">
      <t>ニチ</t>
    </rPh>
    <phoneticPr fontId="3"/>
  </si>
  <si>
    <t>鬼怒グリーンパーク白沢（南）</t>
    <rPh sb="0" eb="2">
      <t>キヌ</t>
    </rPh>
    <rPh sb="9" eb="11">
      <t>シラサワ</t>
    </rPh>
    <rPh sb="12" eb="13">
      <t>ミナミ</t>
    </rPh>
    <phoneticPr fontId="3"/>
  </si>
  <si>
    <t>ＪＦＡ　Ｕ-１０サッカーリーグ2019（in栃木） 宇河地域リーグ戦（前期）　【Ａブロック　第２節】</t>
    <phoneticPr fontId="3"/>
  </si>
  <si>
    <t>（土）</t>
    <rPh sb="0" eb="3">
      <t>ド</t>
    </rPh>
    <phoneticPr fontId="3"/>
  </si>
  <si>
    <t>陽南小</t>
    <rPh sb="0" eb="2">
      <t>ヨウナン</t>
    </rPh>
    <rPh sb="2" eb="3">
      <t>ショウ</t>
    </rPh>
    <phoneticPr fontId="3"/>
  </si>
  <si>
    <t>鬼怒グリーンパーク白沢（南）</t>
    <phoneticPr fontId="3"/>
  </si>
  <si>
    <t>ＪＦＡ　Ｕ-１０サッカーリーグ2019（in栃木） 宇河地域リーグ戦（前期）　【Ａブロック　第３節】</t>
    <phoneticPr fontId="3"/>
  </si>
  <si>
    <t>ＪＦＡ　Ｕ-１０サッカーリーグ2019（in栃木） 宇河地域リーグ戦（前期）　【Ａブロック　第４節】</t>
    <phoneticPr fontId="3"/>
  </si>
  <si>
    <t>鬼怒グリーンパーク白沢（北）</t>
    <rPh sb="12" eb="13">
      <t>キタ</t>
    </rPh>
    <phoneticPr fontId="3"/>
  </si>
  <si>
    <t>ＦＣアリーバ</t>
  </si>
  <si>
    <t>ＳＵＧＡＯ.ＳＣ</t>
  </si>
  <si>
    <t>ブラッドレスＳＣ</t>
  </si>
  <si>
    <t>陽東ＳＳＳ</t>
  </si>
  <si>
    <t>陽東ＳＳＳ</t>
    <phoneticPr fontId="3"/>
  </si>
  <si>
    <t>石井ＦＣ</t>
    <phoneticPr fontId="3"/>
  </si>
  <si>
    <t>みはらＳＣｊｒ</t>
  </si>
  <si>
    <t>宝木キッカーズ</t>
  </si>
  <si>
    <t>宝木キッカーズ</t>
    <phoneticPr fontId="3"/>
  </si>
  <si>
    <t>宇都宮北部ＦＣトレ</t>
    <phoneticPr fontId="3"/>
  </si>
  <si>
    <t>鬼怒グリーンパーク白沢（北）</t>
    <rPh sb="0" eb="2">
      <t>キヌ</t>
    </rPh>
    <rPh sb="9" eb="11">
      <t>シラサワ</t>
    </rPh>
    <rPh sb="12" eb="13">
      <t>キタ</t>
    </rPh>
    <phoneticPr fontId="3"/>
  </si>
  <si>
    <t>富屋小</t>
    <rPh sb="0" eb="2">
      <t>トミヤ</t>
    </rPh>
    <rPh sb="2" eb="3">
      <t>ショウ</t>
    </rPh>
    <phoneticPr fontId="3"/>
  </si>
  <si>
    <t>雀宮ＦＣ</t>
    <phoneticPr fontId="3"/>
  </si>
  <si>
    <t>ウェストフットコム</t>
  </si>
  <si>
    <t>宇大附属小ＳＳＳ</t>
  </si>
  <si>
    <t>宇大附属小ＳＳＳ</t>
    <phoneticPr fontId="3"/>
  </si>
  <si>
    <t>ＦＣみらい</t>
  </si>
  <si>
    <t>ＦＣグランディール</t>
  </si>
  <si>
    <t>ＦＣグランディール</t>
    <phoneticPr fontId="3"/>
  </si>
  <si>
    <t>カテット白沢ＳＳ</t>
  </si>
  <si>
    <t>カテット白沢ＳＳ</t>
    <phoneticPr fontId="3"/>
  </si>
  <si>
    <t>上河内ＪＳＣ</t>
  </si>
  <si>
    <t>上河内ＪＳＣ</t>
    <phoneticPr fontId="3"/>
  </si>
  <si>
    <t>姿川第一小</t>
    <rPh sb="0" eb="2">
      <t>スガタガワ</t>
    </rPh>
    <rPh sb="2" eb="4">
      <t>ダイイチ</t>
    </rPh>
    <rPh sb="4" eb="5">
      <t>ショウ</t>
    </rPh>
    <phoneticPr fontId="3"/>
  </si>
  <si>
    <t>ＪＦＡ　Ｕ-１０サッカーリーグ2020（in栃木） 宇河地域リーグ戦（後期）　【Ｃブロック　第１節】</t>
    <rPh sb="35" eb="36">
      <t>アト</t>
    </rPh>
    <phoneticPr fontId="3"/>
  </si>
  <si>
    <t>ＪＦＡ　Ｕ-１０サッカーリーグ2020（in栃木） 宇河地域リーグ戦（後期）　【Ｃブロック　第２節】</t>
    <rPh sb="35" eb="36">
      <t>アト</t>
    </rPh>
    <phoneticPr fontId="3"/>
  </si>
  <si>
    <t>ＪＦＡ　Ｕ-１０サッカーリーグ2019（in栃木） 宇河地域リーグ戦（前期）　【Ｃブロック　第２節】</t>
    <phoneticPr fontId="3"/>
  </si>
  <si>
    <t>ＪＦＡ　Ｕ-１０サッカーリーグ2019（in栃木） 宇河地域リーグ戦（前期）　【Ｃブロック　第３節】</t>
    <phoneticPr fontId="3"/>
  </si>
  <si>
    <t>ＪＦＡ　Ｕ-１０サッカーリーグ2019（in栃木） 宇河地域リーグ戦（前期）　【Ｃブロック　第４節】</t>
    <phoneticPr fontId="3"/>
  </si>
  <si>
    <t>ＪＦＡ　Ｕ-１０サッカーリーグ2020（in栃木） 宇河地域リーグ戦（後期）　【Ｂブロック　第１節】</t>
    <rPh sb="35" eb="36">
      <t>アト</t>
    </rPh>
    <phoneticPr fontId="3"/>
  </si>
  <si>
    <t>ＪＦＡ　Ｕ-１０サッカーリーグ2020（in栃木） 宇河地域リーグ戦（後期）　【Ｂブロック　第２節】</t>
    <rPh sb="35" eb="36">
      <t>アト</t>
    </rPh>
    <phoneticPr fontId="3"/>
  </si>
  <si>
    <t>ＪＦＡ　Ｕ-１０サッカーリーグ2019（in栃木） 宇河地域リーグ戦（前期）　【Ｂブロック　第２節】</t>
    <phoneticPr fontId="3"/>
  </si>
  <si>
    <t>ＪＦＡ　Ｕ-１０サッカーリーグ2019（in栃木） 宇河地域リーグ戦（前期）　【Ｂブロック　第３節】</t>
    <phoneticPr fontId="3"/>
  </si>
  <si>
    <t>ＪＦＡ　Ｕ-１０サッカーリーグ2019（in栃木） 宇河地域リーグ戦（前期）　【Ｂブロック　第４節】</t>
    <phoneticPr fontId="3"/>
  </si>
  <si>
    <r>
      <rPr>
        <b/>
        <sz val="14"/>
        <color indexed="8"/>
        <rFont val="ＭＳ Ｐゴシック"/>
        <family val="3"/>
        <charset val="128"/>
      </rPr>
      <t>Ａ</t>
    </r>
    <r>
      <rPr>
        <sz val="14"/>
        <color indexed="8"/>
        <rFont val="ＭＳ Ｐゴシック"/>
        <family val="3"/>
        <charset val="128"/>
      </rPr>
      <t>ブロック</t>
    </r>
    <phoneticPr fontId="4"/>
  </si>
  <si>
    <t>試合数</t>
    <rPh sb="0" eb="2">
      <t>シアイ</t>
    </rPh>
    <rPh sb="2" eb="3">
      <t>スウ</t>
    </rPh>
    <phoneticPr fontId="4"/>
  </si>
  <si>
    <t>勝ち点</t>
    <rPh sb="0" eb="1">
      <t>カ</t>
    </rPh>
    <rPh sb="2" eb="3">
      <t>テン</t>
    </rPh>
    <phoneticPr fontId="4"/>
  </si>
  <si>
    <t>勝ち点率</t>
    <rPh sb="0" eb="1">
      <t>カ</t>
    </rPh>
    <rPh sb="2" eb="3">
      <t>テン</t>
    </rPh>
    <rPh sb="3" eb="4">
      <t>リツ</t>
    </rPh>
    <phoneticPr fontId="4"/>
  </si>
  <si>
    <t>得失差</t>
    <rPh sb="0" eb="2">
      <t>トクシツ</t>
    </rPh>
    <rPh sb="2" eb="3">
      <t>サ</t>
    </rPh>
    <phoneticPr fontId="20"/>
  </si>
  <si>
    <t>得点</t>
    <rPh sb="0" eb="2">
      <t>トクテン</t>
    </rPh>
    <phoneticPr fontId="20"/>
  </si>
  <si>
    <t>ブロック
順位</t>
    <rPh sb="5" eb="7">
      <t>ジュンイ</t>
    </rPh>
    <phoneticPr fontId="4"/>
  </si>
  <si>
    <t>総合
順位</t>
    <rPh sb="0" eb="2">
      <t>ソウゴウ</t>
    </rPh>
    <rPh sb="3" eb="5">
      <t>ジュンイ</t>
    </rPh>
    <phoneticPr fontId="11"/>
  </si>
  <si>
    <t>A01</t>
    <phoneticPr fontId="11"/>
  </si>
  <si>
    <t>-</t>
    <phoneticPr fontId="20"/>
  </si>
  <si>
    <t>A02</t>
    <phoneticPr fontId="11"/>
  </si>
  <si>
    <t>－</t>
    <phoneticPr fontId="4"/>
  </si>
  <si>
    <t>A03</t>
    <phoneticPr fontId="11"/>
  </si>
  <si>
    <t>A04</t>
    <phoneticPr fontId="11"/>
  </si>
  <si>
    <t>A05</t>
    <phoneticPr fontId="11"/>
  </si>
  <si>
    <t>A06</t>
    <phoneticPr fontId="11"/>
  </si>
  <si>
    <t>A07</t>
    <phoneticPr fontId="11"/>
  </si>
  <si>
    <t>A08</t>
    <phoneticPr fontId="11"/>
  </si>
  <si>
    <t>A09</t>
    <phoneticPr fontId="11"/>
  </si>
  <si>
    <t>A10</t>
    <phoneticPr fontId="11"/>
  </si>
  <si>
    <r>
      <rPr>
        <b/>
        <sz val="14"/>
        <color indexed="8"/>
        <rFont val="ＭＳ Ｐゴシック"/>
        <family val="3"/>
        <charset val="128"/>
      </rPr>
      <t>Ｂ</t>
    </r>
    <r>
      <rPr>
        <sz val="14"/>
        <color indexed="8"/>
        <rFont val="ＭＳ Ｐゴシック"/>
        <family val="3"/>
        <charset val="128"/>
      </rPr>
      <t>ブロック</t>
    </r>
    <phoneticPr fontId="4"/>
  </si>
  <si>
    <t>B01</t>
    <phoneticPr fontId="11"/>
  </si>
  <si>
    <t>B02</t>
    <phoneticPr fontId="11"/>
  </si>
  <si>
    <t>B03</t>
    <phoneticPr fontId="11"/>
  </si>
  <si>
    <t>B04</t>
    <phoneticPr fontId="11"/>
  </si>
  <si>
    <t>B05</t>
    <phoneticPr fontId="11"/>
  </si>
  <si>
    <t>B06</t>
    <phoneticPr fontId="11"/>
  </si>
  <si>
    <t>B07</t>
    <phoneticPr fontId="11"/>
  </si>
  <si>
    <t>B08</t>
    <phoneticPr fontId="11"/>
  </si>
  <si>
    <t>B09</t>
    <phoneticPr fontId="11"/>
  </si>
  <si>
    <r>
      <rPr>
        <b/>
        <sz val="14"/>
        <color indexed="8"/>
        <rFont val="ＭＳ Ｐゴシック"/>
        <family val="3"/>
        <charset val="128"/>
      </rPr>
      <t>Ｃ</t>
    </r>
    <r>
      <rPr>
        <sz val="14"/>
        <color indexed="8"/>
        <rFont val="ＭＳ Ｐゴシック"/>
        <family val="3"/>
        <charset val="128"/>
      </rPr>
      <t>ブロック</t>
    </r>
    <phoneticPr fontId="4"/>
  </si>
  <si>
    <t>C01</t>
    <phoneticPr fontId="11"/>
  </si>
  <si>
    <t>C02</t>
    <phoneticPr fontId="11"/>
  </si>
  <si>
    <t>C03</t>
    <phoneticPr fontId="11"/>
  </si>
  <si>
    <t>C04</t>
    <phoneticPr fontId="11"/>
  </si>
  <si>
    <t>C05</t>
    <phoneticPr fontId="11"/>
  </si>
  <si>
    <t>C06</t>
    <phoneticPr fontId="11"/>
  </si>
  <si>
    <t>C07</t>
    <phoneticPr fontId="11"/>
  </si>
  <si>
    <t>C08</t>
    <phoneticPr fontId="11"/>
  </si>
  <si>
    <t>C09</t>
    <phoneticPr fontId="11"/>
  </si>
  <si>
    <t>ＪＦＡ　U-10サッカーリーグ2020（in栃木） 宇河地域リーグ戦（後期）　星取表</t>
    <rPh sb="35" eb="37">
      <t>コウキ</t>
    </rPh>
    <rPh sb="39" eb="42">
      <t>ホシトリヒョウ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</si>
</sst>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m/d;@"/>
    <numFmt numFmtId="177" formatCode="yyyy&quot;年&quot;m&quot;月&quot;d&quot;日&quot;;@"/>
    <numFmt numFmtId="178" formatCode="\(aaa\)"/>
    <numFmt numFmtId="179" formatCode="[$-411]ggge&quot;年&quot;m&quot;月&quot;d&quot;日&quot;;@"/>
    <numFmt numFmtId="180" formatCode="0_ "/>
  </numFmts>
  <fonts count="6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2"/>
      <name val="AR丸ゴシック体M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AR丸ゴシック体M"/>
      <family val="3"/>
      <charset val="128"/>
    </font>
    <font>
      <b/>
      <sz val="12"/>
      <color rgb="FF0000CC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b/>
      <sz val="11"/>
      <color rgb="FF0000CC"/>
      <name val="AR丸ゴシック体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AR丸ゴシック体M"/>
      <family val="3"/>
      <charset val="128"/>
    </font>
    <font>
      <sz val="12"/>
      <name val="AR P丸ゴシック体M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C00000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AR丸ゴシック体M"/>
      <family val="3"/>
      <charset val="128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color theme="1"/>
      <name val="AR P丸ゴシック体M"/>
      <family val="3"/>
      <charset val="128"/>
    </font>
    <font>
      <b/>
      <sz val="12"/>
      <color theme="1"/>
      <name val="HGPｺﾞｼｯｸM"/>
      <family val="3"/>
      <charset val="128"/>
    </font>
    <font>
      <b/>
      <i/>
      <u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i/>
      <sz val="14"/>
      <color theme="1"/>
      <name val="HGPｺﾞｼｯｸM"/>
      <family val="3"/>
      <charset val="128"/>
    </font>
    <font>
      <i/>
      <u/>
      <sz val="12"/>
      <color theme="1"/>
      <name val="HGPｺﾞｼｯｸM"/>
      <family val="3"/>
      <charset val="128"/>
    </font>
    <font>
      <sz val="14"/>
      <color rgb="FFFF0000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rgb="FFFF0000"/>
      <name val="HGPｺﾞｼｯｸM"/>
      <family val="3"/>
      <charset val="128"/>
    </font>
    <font>
      <sz val="14"/>
      <color rgb="FF0000CC"/>
      <name val="AR P丸ゴシック体M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</fills>
  <borders count="12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</borders>
  <cellStyleXfs count="36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23" fillId="7" borderId="47" applyNumberFormat="0" applyFont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27">
    <xf numFmtId="0" fontId="0" fillId="0" borderId="0" xfId="0">
      <alignment vertical="center"/>
    </xf>
    <xf numFmtId="0" fontId="5" fillId="0" borderId="0" xfId="1" applyFont="1"/>
    <xf numFmtId="0" fontId="8" fillId="0" borderId="3" xfId="1" applyFont="1" applyBorder="1" applyAlignment="1">
      <alignment horizontal="center" vertical="center" shrinkToFit="1"/>
    </xf>
    <xf numFmtId="176" fontId="16" fillId="0" borderId="12" xfId="2" applyNumberFormat="1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left" vertical="center" shrinkToFit="1"/>
    </xf>
    <xf numFmtId="0" fontId="19" fillId="0" borderId="6" xfId="2" applyFont="1" applyBorder="1" applyAlignment="1">
      <alignment horizontal="center" vertical="center"/>
    </xf>
    <xf numFmtId="56" fontId="19" fillId="0" borderId="6" xfId="2" applyNumberFormat="1" applyFont="1" applyBorder="1">
      <alignment vertical="center"/>
    </xf>
    <xf numFmtId="0" fontId="19" fillId="0" borderId="11" xfId="2" applyFont="1" applyBorder="1" applyAlignment="1">
      <alignment horizontal="center" vertical="center"/>
    </xf>
    <xf numFmtId="56" fontId="19" fillId="0" borderId="11" xfId="2" applyNumberFormat="1" applyFont="1" applyBorder="1">
      <alignment vertical="center"/>
    </xf>
    <xf numFmtId="0" fontId="19" fillId="0" borderId="19" xfId="2" applyFont="1" applyBorder="1" applyAlignment="1">
      <alignment horizontal="center" vertical="center"/>
    </xf>
    <xf numFmtId="56" fontId="19" fillId="0" borderId="20" xfId="2" applyNumberFormat="1" applyFont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20" fontId="19" fillId="0" borderId="6" xfId="2" applyNumberFormat="1" applyFont="1" applyBorder="1" applyAlignment="1">
      <alignment horizontal="right" vertical="center"/>
    </xf>
    <xf numFmtId="20" fontId="19" fillId="0" borderId="27" xfId="2" applyNumberFormat="1" applyFont="1" applyBorder="1" applyAlignment="1">
      <alignment horizontal="right" vertical="center"/>
    </xf>
    <xf numFmtId="0" fontId="19" fillId="0" borderId="34" xfId="2" applyFont="1" applyBorder="1" applyAlignment="1">
      <alignment horizontal="center" vertical="center"/>
    </xf>
    <xf numFmtId="20" fontId="19" fillId="0" borderId="11" xfId="2" applyNumberFormat="1" applyFont="1" applyBorder="1" applyAlignment="1">
      <alignment horizontal="right" vertical="center"/>
    </xf>
    <xf numFmtId="20" fontId="19" fillId="0" borderId="35" xfId="2" applyNumberFormat="1" applyFont="1" applyBorder="1" applyAlignment="1">
      <alignment horizontal="right" vertical="center"/>
    </xf>
    <xf numFmtId="0" fontId="19" fillId="0" borderId="12" xfId="2" applyFont="1" applyBorder="1" applyAlignment="1">
      <alignment horizontal="center" vertical="center"/>
    </xf>
    <xf numFmtId="20" fontId="19" fillId="0" borderId="31" xfId="2" applyNumberFormat="1" applyFont="1" applyBorder="1" applyAlignment="1">
      <alignment horizontal="right" vertical="center"/>
    </xf>
    <xf numFmtId="20" fontId="19" fillId="0" borderId="32" xfId="2" applyNumberFormat="1" applyFont="1" applyBorder="1" applyAlignment="1">
      <alignment horizontal="right" vertical="center"/>
    </xf>
    <xf numFmtId="0" fontId="5" fillId="0" borderId="19" xfId="1" applyFont="1" applyBorder="1"/>
    <xf numFmtId="0" fontId="5" fillId="0" borderId="28" xfId="1" applyFont="1" applyBorder="1"/>
    <xf numFmtId="0" fontId="19" fillId="0" borderId="36" xfId="2" applyFont="1" applyBorder="1" applyAlignment="1">
      <alignment horizontal="center" vertical="center"/>
    </xf>
    <xf numFmtId="0" fontId="5" fillId="0" borderId="22" xfId="1" applyFont="1" applyBorder="1"/>
    <xf numFmtId="0" fontId="5" fillId="0" borderId="25" xfId="1" applyFont="1" applyBorder="1"/>
    <xf numFmtId="0" fontId="5" fillId="0" borderId="37" xfId="1" applyFont="1" applyBorder="1"/>
    <xf numFmtId="0" fontId="19" fillId="0" borderId="18" xfId="2" applyFont="1" applyBorder="1" applyAlignment="1">
      <alignment horizontal="center" vertical="center"/>
    </xf>
    <xf numFmtId="0" fontId="5" fillId="0" borderId="38" xfId="1" applyFont="1" applyBorder="1"/>
    <xf numFmtId="0" fontId="5" fillId="0" borderId="39" xfId="1" applyFont="1" applyBorder="1"/>
    <xf numFmtId="0" fontId="19" fillId="0" borderId="40" xfId="2" applyFont="1" applyBorder="1" applyAlignment="1">
      <alignment horizontal="center" vertical="center"/>
    </xf>
    <xf numFmtId="0" fontId="5" fillId="0" borderId="20" xfId="1" applyFont="1" applyBorder="1"/>
    <xf numFmtId="0" fontId="5" fillId="0" borderId="41" xfId="1" applyFont="1" applyBorder="1"/>
    <xf numFmtId="0" fontId="19" fillId="0" borderId="42" xfId="2" applyFont="1" applyBorder="1" applyAlignment="1">
      <alignment horizontal="center" vertical="center"/>
    </xf>
    <xf numFmtId="0" fontId="19" fillId="0" borderId="43" xfId="2" applyFont="1" applyBorder="1" applyAlignment="1">
      <alignment horizontal="center" vertical="center"/>
    </xf>
    <xf numFmtId="20" fontId="19" fillId="0" borderId="18" xfId="2" applyNumberFormat="1" applyFont="1" applyBorder="1" applyAlignment="1">
      <alignment horizontal="right" vertical="center"/>
    </xf>
    <xf numFmtId="0" fontId="19" fillId="0" borderId="44" xfId="2" applyFont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2" borderId="12" xfId="2" applyFont="1" applyFill="1" applyBorder="1" applyAlignment="1">
      <alignment horizontal="center" vertical="center"/>
    </xf>
    <xf numFmtId="20" fontId="19" fillId="0" borderId="12" xfId="2" applyNumberFormat="1" applyFont="1" applyBorder="1" applyAlignment="1">
      <alignment horizontal="right" vertical="center"/>
    </xf>
    <xf numFmtId="0" fontId="19" fillId="0" borderId="45" xfId="2" applyFont="1" applyBorder="1" applyAlignment="1">
      <alignment horizontal="center" vertical="center"/>
    </xf>
    <xf numFmtId="0" fontId="19" fillId="2" borderId="29" xfId="2" applyFont="1" applyFill="1" applyBorder="1" applyAlignment="1">
      <alignment horizontal="center" vertical="center"/>
    </xf>
    <xf numFmtId="0" fontId="19" fillId="2" borderId="45" xfId="2" applyFont="1" applyFill="1" applyBorder="1" applyAlignment="1">
      <alignment horizontal="center" vertical="center"/>
    </xf>
    <xf numFmtId="20" fontId="19" fillId="0" borderId="36" xfId="2" applyNumberFormat="1" applyFont="1" applyBorder="1" applyAlignment="1">
      <alignment horizontal="right" vertical="center"/>
    </xf>
    <xf numFmtId="0" fontId="5" fillId="2" borderId="46" xfId="1" applyFont="1" applyFill="1" applyBorder="1"/>
    <xf numFmtId="0" fontId="8" fillId="0" borderId="11" xfId="1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left" vertical="center" wrapText="1"/>
    </xf>
    <xf numFmtId="0" fontId="1" fillId="0" borderId="0" xfId="1"/>
    <xf numFmtId="0" fontId="8" fillId="0" borderId="7" xfId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49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3" fillId="0" borderId="0" xfId="23">
      <alignment vertical="center"/>
    </xf>
    <xf numFmtId="49" fontId="30" fillId="16" borderId="0" xfId="23" applyNumberFormat="1" applyFont="1" applyFill="1" applyAlignment="1">
      <alignment horizontal="center" vertical="center"/>
    </xf>
    <xf numFmtId="49" fontId="1" fillId="0" borderId="52" xfId="23" applyNumberFormat="1" applyFont="1" applyBorder="1" applyAlignment="1">
      <alignment horizontal="center" vertical="center" shrinkToFit="1"/>
    </xf>
    <xf numFmtId="49" fontId="1" fillId="0" borderId="55" xfId="23" applyNumberFormat="1" applyFont="1" applyBorder="1" applyAlignment="1">
      <alignment horizontal="left" vertical="center" shrinkToFit="1"/>
    </xf>
    <xf numFmtId="49" fontId="35" fillId="0" borderId="56" xfId="23" applyNumberFormat="1" applyFont="1" applyBorder="1" applyAlignment="1">
      <alignment horizontal="center" vertical="center"/>
    </xf>
    <xf numFmtId="49" fontId="37" fillId="0" borderId="55" xfId="23" applyNumberFormat="1" applyFont="1" applyBorder="1" applyAlignment="1">
      <alignment horizontal="center" vertical="center" shrinkToFit="1"/>
    </xf>
    <xf numFmtId="49" fontId="35" fillId="0" borderId="57" xfId="23" applyNumberFormat="1" applyFont="1" applyBorder="1" applyAlignment="1">
      <alignment horizontal="center" vertical="center"/>
    </xf>
    <xf numFmtId="49" fontId="35" fillId="0" borderId="48" xfId="23" applyNumberFormat="1" applyFont="1" applyBorder="1" applyAlignment="1">
      <alignment horizontal="center" vertical="center"/>
    </xf>
    <xf numFmtId="49" fontId="37" fillId="0" borderId="14" xfId="23" applyNumberFormat="1" applyFont="1" applyBorder="1" applyAlignment="1">
      <alignment horizontal="center" vertical="center" shrinkToFit="1"/>
    </xf>
    <xf numFmtId="49" fontId="35" fillId="0" borderId="15" xfId="23" applyNumberFormat="1" applyFont="1" applyBorder="1" applyAlignment="1">
      <alignment horizontal="center" vertical="center"/>
    </xf>
    <xf numFmtId="49" fontId="35" fillId="0" borderId="6" xfId="23" applyNumberFormat="1" applyFont="1" applyBorder="1" applyAlignment="1">
      <alignment horizontal="center" vertical="center"/>
    </xf>
    <xf numFmtId="49" fontId="37" fillId="0" borderId="16" xfId="23" applyNumberFormat="1" applyFont="1" applyBorder="1" applyAlignment="1">
      <alignment horizontal="center" vertical="center" shrinkToFit="1"/>
    </xf>
    <xf numFmtId="49" fontId="35" fillId="0" borderId="17" xfId="23" applyNumberFormat="1" applyFont="1" applyBorder="1" applyAlignment="1">
      <alignment horizontal="center" vertical="center"/>
    </xf>
    <xf numFmtId="49" fontId="1" fillId="0" borderId="0" xfId="23" applyNumberFormat="1" applyFont="1" applyAlignment="1">
      <alignment vertical="center" shrinkToFit="1"/>
    </xf>
    <xf numFmtId="49" fontId="37" fillId="0" borderId="57" xfId="23" applyNumberFormat="1" applyFont="1" applyBorder="1" applyAlignment="1">
      <alignment horizontal="center" vertical="center"/>
    </xf>
    <xf numFmtId="49" fontId="1" fillId="0" borderId="52" xfId="23" applyNumberFormat="1" applyFont="1" applyBorder="1" applyAlignment="1">
      <alignment horizontal="left" vertical="center" shrinkToFit="1"/>
    </xf>
    <xf numFmtId="49" fontId="40" fillId="0" borderId="0" xfId="23" applyNumberFormat="1" applyFont="1" applyAlignment="1">
      <alignment horizontal="center" vertical="center" shrinkToFit="1"/>
    </xf>
    <xf numFmtId="0" fontId="1" fillId="0" borderId="0" xfId="23" applyFont="1" applyAlignment="1">
      <alignment horizontal="center" vertical="center" shrinkToFit="1"/>
    </xf>
    <xf numFmtId="49" fontId="1" fillId="0" borderId="0" xfId="23" applyNumberFormat="1" applyFont="1" applyAlignment="1">
      <alignment horizontal="center" vertical="center" shrinkToFit="1"/>
    </xf>
    <xf numFmtId="0" fontId="41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3" fillId="17" borderId="0" xfId="35" applyFont="1" applyFill="1" applyAlignment="1">
      <alignment vertical="center"/>
    </xf>
    <xf numFmtId="0" fontId="44" fillId="17" borderId="52" xfId="35" applyFont="1" applyFill="1" applyBorder="1" applyAlignment="1">
      <alignment vertical="center"/>
    </xf>
    <xf numFmtId="0" fontId="44" fillId="17" borderId="0" xfId="35" applyFont="1" applyFill="1" applyAlignment="1">
      <alignment vertical="center"/>
    </xf>
    <xf numFmtId="0" fontId="48" fillId="17" borderId="0" xfId="35" applyFont="1" applyFill="1" applyAlignment="1">
      <alignment vertical="center"/>
    </xf>
    <xf numFmtId="179" fontId="49" fillId="17" borderId="0" xfId="35" applyNumberFormat="1" applyFont="1" applyFill="1" applyAlignment="1">
      <alignment vertical="center"/>
    </xf>
    <xf numFmtId="0" fontId="50" fillId="17" borderId="0" xfId="35" applyFont="1" applyFill="1" applyAlignment="1">
      <alignment vertical="center" textRotation="255" shrinkToFit="1"/>
    </xf>
    <xf numFmtId="0" fontId="44" fillId="17" borderId="19" xfId="35" applyFont="1" applyFill="1" applyBorder="1" applyAlignment="1">
      <alignment vertical="center" shrinkToFit="1"/>
    </xf>
    <xf numFmtId="0" fontId="51" fillId="17" borderId="72" xfId="35" applyFont="1" applyFill="1" applyBorder="1" applyAlignment="1">
      <alignment horizontal="center" vertical="center" shrinkToFit="1"/>
    </xf>
    <xf numFmtId="0" fontId="51" fillId="17" borderId="72" xfId="35" quotePrefix="1" applyFont="1" applyFill="1" applyBorder="1" applyAlignment="1">
      <alignment horizontal="center" vertical="center" shrinkToFit="1"/>
    </xf>
    <xf numFmtId="0" fontId="51" fillId="17" borderId="6" xfId="35" applyFont="1" applyFill="1" applyBorder="1" applyAlignment="1">
      <alignment horizontal="center" vertical="center" shrinkToFit="1"/>
    </xf>
    <xf numFmtId="0" fontId="51" fillId="17" borderId="6" xfId="35" quotePrefix="1" applyFont="1" applyFill="1" applyBorder="1" applyAlignment="1">
      <alignment horizontal="center" vertical="center" shrinkToFit="1"/>
    </xf>
    <xf numFmtId="0" fontId="51" fillId="17" borderId="78" xfId="35" applyFont="1" applyFill="1" applyBorder="1" applyAlignment="1">
      <alignment horizontal="center" vertical="center" shrinkToFit="1"/>
    </xf>
    <xf numFmtId="0" fontId="51" fillId="17" borderId="78" xfId="35" quotePrefix="1" applyFont="1" applyFill="1" applyBorder="1" applyAlignment="1">
      <alignment horizontal="center" vertical="center" shrinkToFit="1"/>
    </xf>
    <xf numFmtId="0" fontId="45" fillId="17" borderId="0" xfId="35" applyFont="1" applyFill="1" applyAlignment="1">
      <alignment horizontal="center" vertical="center" shrinkToFit="1"/>
    </xf>
    <xf numFmtId="20" fontId="45" fillId="17" borderId="0" xfId="35" applyNumberFormat="1" applyFont="1" applyFill="1" applyAlignment="1">
      <alignment horizontal="center" vertical="center" shrinkToFit="1"/>
    </xf>
    <xf numFmtId="0" fontId="51" fillId="17" borderId="0" xfId="35" applyFont="1" applyFill="1" applyAlignment="1">
      <alignment horizontal="center" vertical="center" shrinkToFit="1"/>
    </xf>
    <xf numFmtId="0" fontId="44" fillId="17" borderId="0" xfId="35" applyFont="1" applyFill="1" applyAlignment="1">
      <alignment vertical="center" shrinkToFit="1"/>
    </xf>
    <xf numFmtId="0" fontId="44" fillId="17" borderId="0" xfId="35" applyFont="1" applyFill="1" applyAlignment="1">
      <alignment horizontal="center" vertical="center" shrinkToFit="1"/>
    </xf>
    <xf numFmtId="0" fontId="53" fillId="17" borderId="0" xfId="35" applyFont="1" applyFill="1" applyAlignment="1">
      <alignment horizontal="center" vertical="center" shrinkToFit="1"/>
    </xf>
    <xf numFmtId="0" fontId="45" fillId="17" borderId="0" xfId="35" applyFont="1" applyFill="1" applyAlignment="1">
      <alignment vertical="center"/>
    </xf>
    <xf numFmtId="179" fontId="54" fillId="17" borderId="0" xfId="35" applyNumberFormat="1" applyFont="1" applyFill="1" applyAlignment="1">
      <alignment vertical="center"/>
    </xf>
    <xf numFmtId="0" fontId="51" fillId="17" borderId="0" xfId="35" applyFont="1" applyFill="1" applyAlignment="1">
      <alignment vertical="center" textRotation="255" shrinkToFit="1"/>
    </xf>
    <xf numFmtId="0" fontId="51" fillId="17" borderId="85" xfId="35" applyFont="1" applyFill="1" applyBorder="1" applyAlignment="1">
      <alignment horizontal="center" vertical="center" shrinkToFit="1"/>
    </xf>
    <xf numFmtId="0" fontId="51" fillId="17" borderId="85" xfId="35" quotePrefix="1" applyFont="1" applyFill="1" applyBorder="1" applyAlignment="1">
      <alignment horizontal="center" vertical="center" shrinkToFit="1"/>
    </xf>
    <xf numFmtId="0" fontId="51" fillId="17" borderId="105" xfId="35" applyFont="1" applyFill="1" applyBorder="1" applyAlignment="1">
      <alignment horizontal="center" vertical="center" shrinkToFit="1"/>
    </xf>
    <xf numFmtId="0" fontId="51" fillId="17" borderId="105" xfId="35" quotePrefix="1" applyFont="1" applyFill="1" applyBorder="1" applyAlignment="1">
      <alignment horizontal="center" vertical="center" shrinkToFit="1"/>
    </xf>
    <xf numFmtId="0" fontId="48" fillId="0" borderId="0" xfId="35" applyFont="1" applyFill="1" applyAlignment="1">
      <alignment vertical="center"/>
    </xf>
    <xf numFmtId="179" fontId="49" fillId="0" borderId="0" xfId="35" applyNumberFormat="1" applyFont="1" applyFill="1" applyAlignment="1">
      <alignment vertical="center"/>
    </xf>
    <xf numFmtId="0" fontId="51" fillId="0" borderId="0" xfId="35" applyFont="1" applyFill="1" applyAlignment="1">
      <alignment vertical="center" textRotation="255" shrinkToFit="1"/>
    </xf>
    <xf numFmtId="0" fontId="45" fillId="0" borderId="0" xfId="35" applyFont="1" applyFill="1" applyAlignment="1">
      <alignment vertical="center"/>
    </xf>
    <xf numFmtId="0" fontId="44" fillId="0" borderId="0" xfId="35" applyFont="1" applyFill="1" applyAlignment="1">
      <alignment vertical="center"/>
    </xf>
    <xf numFmtId="0" fontId="9" fillId="0" borderId="0" xfId="30" applyAlignment="1">
      <alignment vertical="center" shrinkToFit="1"/>
    </xf>
    <xf numFmtId="0" fontId="57" fillId="0" borderId="0" xfId="23" applyFont="1" applyAlignment="1">
      <alignment vertical="center" shrinkToFit="1"/>
    </xf>
    <xf numFmtId="0" fontId="58" fillId="0" borderId="0" xfId="30" applyFont="1">
      <alignment vertical="center"/>
    </xf>
    <xf numFmtId="0" fontId="59" fillId="0" borderId="0" xfId="23" applyFont="1" applyAlignment="1">
      <alignment horizontal="center" vertical="center" shrinkToFit="1"/>
    </xf>
    <xf numFmtId="0" fontId="35" fillId="0" borderId="109" xfId="23" applyFont="1" applyBorder="1" applyAlignment="1">
      <alignment horizontal="center" vertical="center" textRotation="255" shrinkToFit="1"/>
    </xf>
    <xf numFmtId="0" fontId="57" fillId="0" borderId="54" xfId="23" applyFont="1" applyBorder="1" applyAlignment="1">
      <alignment horizontal="center" vertical="center" shrinkToFit="1"/>
    </xf>
    <xf numFmtId="0" fontId="58" fillId="0" borderId="52" xfId="30" applyFont="1" applyBorder="1" applyAlignment="1">
      <alignment horizontal="center" vertical="center" shrinkToFit="1"/>
    </xf>
    <xf numFmtId="0" fontId="58" fillId="0" borderId="52" xfId="30" applyFont="1" applyBorder="1" applyAlignment="1">
      <alignment horizontal="center" vertical="center" wrapText="1" shrinkToFit="1"/>
    </xf>
    <xf numFmtId="0" fontId="59" fillId="0" borderId="52" xfId="23" applyFont="1" applyBorder="1" applyAlignment="1">
      <alignment horizontal="center" vertical="center" wrapText="1" shrinkToFit="1"/>
    </xf>
    <xf numFmtId="0" fontId="59" fillId="0" borderId="0" xfId="23" applyFont="1" applyAlignment="1">
      <alignment horizontal="center" vertical="center" wrapText="1" shrinkToFit="1"/>
    </xf>
    <xf numFmtId="0" fontId="59" fillId="0" borderId="0" xfId="30" applyFont="1" applyAlignment="1">
      <alignment horizontal="center" vertical="center"/>
    </xf>
    <xf numFmtId="0" fontId="57" fillId="19" borderId="55" xfId="23" applyFont="1" applyFill="1" applyBorder="1" applyAlignment="1">
      <alignment horizontal="center" vertical="center" shrinkToFit="1"/>
    </xf>
    <xf numFmtId="0" fontId="57" fillId="19" borderId="77" xfId="23" applyFont="1" applyFill="1" applyBorder="1" applyAlignment="1">
      <alignment horizontal="center" vertical="center" shrinkToFit="1"/>
    </xf>
    <xf numFmtId="0" fontId="57" fillId="19" borderId="18" xfId="23" applyFont="1" applyFill="1" applyBorder="1" applyAlignment="1">
      <alignment horizontal="center" vertical="center" shrinkToFit="1"/>
    </xf>
    <xf numFmtId="0" fontId="57" fillId="0" borderId="0" xfId="23" applyFont="1" applyAlignment="1">
      <alignment horizontal="center" vertical="center" shrinkToFit="1"/>
    </xf>
    <xf numFmtId="0" fontId="58" fillId="0" borderId="0" xfId="30" applyFont="1" applyAlignment="1">
      <alignment horizontal="center" vertical="center"/>
    </xf>
    <xf numFmtId="0" fontId="57" fillId="0" borderId="58" xfId="23" applyFont="1" applyBorder="1" applyAlignment="1">
      <alignment horizontal="center" vertical="center" shrinkToFit="1"/>
    </xf>
    <xf numFmtId="0" fontId="57" fillId="0" borderId="77" xfId="23" applyFont="1" applyBorder="1" applyAlignment="1" applyProtection="1">
      <alignment horizontal="center" vertical="center" shrinkToFit="1"/>
      <protection locked="0"/>
    </xf>
    <xf numFmtId="0" fontId="57" fillId="0" borderId="18" xfId="23" applyFont="1" applyBorder="1" applyAlignment="1" applyProtection="1">
      <alignment horizontal="center" vertical="center" shrinkToFit="1"/>
      <protection locked="0"/>
    </xf>
    <xf numFmtId="0" fontId="57" fillId="0" borderId="77" xfId="23" applyFont="1" applyBorder="1" applyAlignment="1">
      <alignment horizontal="center" vertical="center" shrinkToFit="1"/>
    </xf>
    <xf numFmtId="0" fontId="57" fillId="0" borderId="18" xfId="23" applyFont="1" applyBorder="1" applyAlignment="1">
      <alignment horizontal="center" vertical="center" shrinkToFit="1"/>
    </xf>
    <xf numFmtId="0" fontId="59" fillId="0" borderId="56" xfId="30" applyFont="1" applyBorder="1" applyAlignment="1">
      <alignment horizontal="center" vertical="center"/>
    </xf>
    <xf numFmtId="0" fontId="59" fillId="0" borderId="48" xfId="30" applyFont="1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59" fillId="0" borderId="6" xfId="30" applyFont="1" applyBorder="1" applyAlignment="1">
      <alignment horizontal="center" vertical="center"/>
    </xf>
    <xf numFmtId="0" fontId="57" fillId="0" borderId="0" xfId="23" applyFont="1" applyBorder="1" applyAlignment="1">
      <alignment horizontal="center" vertical="center" shrinkToFit="1"/>
    </xf>
    <xf numFmtId="0" fontId="62" fillId="0" borderId="52" xfId="30" applyFont="1" applyBorder="1" applyAlignment="1">
      <alignment horizontal="center" vertical="center" shrinkToFit="1"/>
    </xf>
    <xf numFmtId="49" fontId="1" fillId="0" borderId="0" xfId="23" applyNumberFormat="1" applyFont="1" applyBorder="1" applyAlignment="1">
      <alignment horizontal="center" vertical="center" shrinkToFit="1"/>
    </xf>
    <xf numFmtId="49" fontId="1" fillId="0" borderId="0" xfId="23" applyNumberFormat="1" applyFont="1" applyBorder="1" applyAlignment="1">
      <alignment horizontal="center" vertical="center" shrinkToFit="1"/>
    </xf>
    <xf numFmtId="49" fontId="1" fillId="0" borderId="0" xfId="23" applyNumberFormat="1" applyFont="1" applyBorder="1" applyAlignment="1">
      <alignment horizontal="left" vertical="center" shrinkToFit="1"/>
    </xf>
    <xf numFmtId="49" fontId="35" fillId="0" borderId="0" xfId="23" applyNumberFormat="1" applyFont="1" applyBorder="1" applyAlignment="1">
      <alignment horizontal="center" vertical="center"/>
    </xf>
    <xf numFmtId="49" fontId="37" fillId="0" borderId="0" xfId="23" applyNumberFormat="1" applyFont="1" applyBorder="1" applyAlignment="1">
      <alignment horizontal="center" vertical="center" shrinkToFit="1"/>
    </xf>
    <xf numFmtId="0" fontId="43" fillId="17" borderId="0" xfId="35" applyFont="1" applyFill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176" fontId="14" fillId="0" borderId="11" xfId="23" applyNumberFormat="1" applyFont="1" applyBorder="1" applyAlignment="1">
      <alignment horizontal="center" vertical="center"/>
    </xf>
    <xf numFmtId="176" fontId="14" fillId="0" borderId="3" xfId="23" applyNumberFormat="1" applyFont="1" applyBorder="1" applyAlignment="1">
      <alignment horizontal="center" vertical="center"/>
    </xf>
    <xf numFmtId="176" fontId="15" fillId="0" borderId="3" xfId="23" applyNumberFormat="1" applyFont="1" applyBorder="1" applyAlignment="1">
      <alignment horizontal="center" vertical="center"/>
    </xf>
    <xf numFmtId="176" fontId="15" fillId="0" borderId="48" xfId="23" applyNumberFormat="1" applyFont="1" applyBorder="1" applyAlignment="1">
      <alignment horizontal="center" vertical="center"/>
    </xf>
    <xf numFmtId="176" fontId="15" fillId="0" borderId="6" xfId="23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76" fontId="28" fillId="0" borderId="11" xfId="23" applyNumberFormat="1" applyFont="1" applyBorder="1" applyAlignment="1">
      <alignment horizontal="center" vertical="center"/>
    </xf>
    <xf numFmtId="0" fontId="28" fillId="0" borderId="11" xfId="23" applyFont="1" applyBorder="1" applyAlignment="1">
      <alignment horizontal="center" vertical="center"/>
    </xf>
    <xf numFmtId="0" fontId="28" fillId="0" borderId="3" xfId="23" applyFont="1" applyBorder="1" applyAlignment="1">
      <alignment horizontal="center" vertical="center"/>
    </xf>
    <xf numFmtId="176" fontId="14" fillId="0" borderId="6" xfId="23" applyNumberFormat="1" applyFont="1" applyBorder="1" applyAlignment="1">
      <alignment horizontal="center" vertical="center"/>
    </xf>
    <xf numFmtId="176" fontId="28" fillId="0" borderId="6" xfId="23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shrinkToFit="1"/>
    </xf>
    <xf numFmtId="0" fontId="6" fillId="0" borderId="2" xfId="1" applyFont="1" applyBorder="1" applyAlignment="1">
      <alignment horizontal="center" shrinkToFit="1"/>
    </xf>
    <xf numFmtId="0" fontId="6" fillId="0" borderId="4" xfId="1" applyFont="1" applyBorder="1" applyAlignment="1">
      <alignment horizontal="center" shrinkToFit="1"/>
    </xf>
    <xf numFmtId="0" fontId="6" fillId="0" borderId="5" xfId="1" applyFont="1" applyBorder="1" applyAlignment="1">
      <alignment horizontal="center" shrinkToFit="1"/>
    </xf>
    <xf numFmtId="0" fontId="7" fillId="0" borderId="3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9" fillId="0" borderId="6" xfId="2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wrapText="1" shrinkToFit="1"/>
    </xf>
    <xf numFmtId="0" fontId="7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49" fontId="2" fillId="0" borderId="7" xfId="1" applyNumberFormat="1" applyFont="1" applyBorder="1" applyAlignment="1">
      <alignment horizontal="center" vertical="center" wrapText="1"/>
    </xf>
    <xf numFmtId="0" fontId="9" fillId="0" borderId="8" xfId="2" applyBorder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shrinkToFit="1"/>
    </xf>
    <xf numFmtId="0" fontId="12" fillId="15" borderId="7" xfId="1" applyFont="1" applyFill="1" applyBorder="1" applyAlignment="1">
      <alignment horizontal="center" vertical="center" shrinkToFit="1"/>
    </xf>
    <xf numFmtId="0" fontId="13" fillId="15" borderId="8" xfId="2" applyFont="1" applyFill="1" applyBorder="1" applyAlignment="1">
      <alignment horizontal="center" vertical="center"/>
    </xf>
    <xf numFmtId="0" fontId="12" fillId="14" borderId="11" xfId="1" applyFont="1" applyFill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49" fontId="2" fillId="0" borderId="50" xfId="1" applyNumberFormat="1" applyFont="1" applyBorder="1" applyAlignment="1">
      <alignment horizontal="center" vertical="center" wrapText="1"/>
    </xf>
    <xf numFmtId="0" fontId="9" fillId="0" borderId="51" xfId="2" applyBorder="1" applyAlignment="1">
      <alignment horizontal="center" vertical="center"/>
    </xf>
    <xf numFmtId="0" fontId="12" fillId="0" borderId="49" xfId="1" applyFont="1" applyBorder="1" applyAlignment="1">
      <alignment horizontal="center" vertical="center" shrinkToFit="1"/>
    </xf>
    <xf numFmtId="0" fontId="12" fillId="0" borderId="50" xfId="1" applyFont="1" applyBorder="1" applyAlignment="1">
      <alignment horizontal="center" vertical="center" shrinkToFit="1"/>
    </xf>
    <xf numFmtId="0" fontId="13" fillId="0" borderId="51" xfId="2" applyFont="1" applyBorder="1" applyAlignment="1">
      <alignment horizontal="center" vertical="center"/>
    </xf>
    <xf numFmtId="49" fontId="22" fillId="0" borderId="11" xfId="1" applyNumberFormat="1" applyFont="1" applyBorder="1" applyAlignment="1">
      <alignment horizontal="center" vertical="center" shrinkToFit="1"/>
    </xf>
    <xf numFmtId="0" fontId="19" fillId="0" borderId="11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56" fontId="19" fillId="0" borderId="20" xfId="2" applyNumberFormat="1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49" fontId="22" fillId="0" borderId="3" xfId="1" applyNumberFormat="1" applyFont="1" applyBorder="1" applyAlignment="1">
      <alignment horizontal="center" vertical="center" shrinkToFit="1"/>
    </xf>
    <xf numFmtId="49" fontId="22" fillId="0" borderId="6" xfId="1" applyNumberFormat="1" applyFont="1" applyBorder="1" applyAlignment="1">
      <alignment horizontal="center" vertical="center" shrinkToFit="1"/>
    </xf>
    <xf numFmtId="0" fontId="19" fillId="0" borderId="6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8" fillId="0" borderId="7" xfId="1" applyFont="1" applyBorder="1" applyAlignment="1">
      <alignment horizontal="center" vertical="center" wrapText="1" shrinkToFit="1"/>
    </xf>
    <xf numFmtId="0" fontId="8" fillId="0" borderId="13" xfId="1" applyFont="1" applyBorder="1" applyAlignment="1">
      <alignment horizontal="center" vertical="center" wrapText="1" shrinkToFit="1"/>
    </xf>
    <xf numFmtId="0" fontId="8" fillId="0" borderId="8" xfId="1" applyFont="1" applyBorder="1" applyAlignment="1">
      <alignment horizontal="center" vertical="center" wrapText="1" shrinkToFit="1"/>
    </xf>
    <xf numFmtId="0" fontId="8" fillId="0" borderId="14" xfId="1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center" vertical="center" wrapText="1" shrinkToFit="1"/>
    </xf>
    <xf numFmtId="0" fontId="8" fillId="0" borderId="15" xfId="1" applyFont="1" applyBorder="1" applyAlignment="1">
      <alignment horizontal="center" vertical="center" wrapText="1" shrinkToFit="1"/>
    </xf>
    <xf numFmtId="0" fontId="8" fillId="0" borderId="16" xfId="1" applyFont="1" applyBorder="1" applyAlignment="1">
      <alignment horizontal="center" vertical="center" wrapText="1" shrinkToFit="1"/>
    </xf>
    <xf numFmtId="0" fontId="8" fillId="0" borderId="18" xfId="1" applyFont="1" applyBorder="1" applyAlignment="1">
      <alignment horizontal="center" vertical="center" wrapText="1" shrinkToFit="1"/>
    </xf>
    <xf numFmtId="0" fontId="8" fillId="0" borderId="17" xfId="1" applyFont="1" applyBorder="1" applyAlignment="1">
      <alignment horizontal="center" vertical="center" wrapText="1" shrinkToFi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49" fontId="30" fillId="16" borderId="0" xfId="23" applyNumberFormat="1" applyFont="1" applyFill="1" applyAlignment="1">
      <alignment horizontal="center" vertical="center" shrinkToFit="1"/>
    </xf>
    <xf numFmtId="49" fontId="30" fillId="16" borderId="0" xfId="23" applyNumberFormat="1" applyFont="1" applyFill="1" applyAlignment="1">
      <alignment horizontal="center" vertical="center"/>
    </xf>
    <xf numFmtId="0" fontId="31" fillId="0" borderId="0" xfId="23" applyFont="1">
      <alignment vertical="center"/>
    </xf>
    <xf numFmtId="0" fontId="33" fillId="0" borderId="0" xfId="23" applyFont="1">
      <alignment vertical="center"/>
    </xf>
    <xf numFmtId="49" fontId="34" fillId="0" borderId="53" xfId="23" applyNumberFormat="1" applyFont="1" applyBorder="1" applyAlignment="1">
      <alignment horizontal="center" vertical="center" shrinkToFit="1"/>
    </xf>
    <xf numFmtId="0" fontId="34" fillId="0" borderId="54" xfId="23" applyFont="1" applyBorder="1" applyAlignment="1">
      <alignment horizontal="center" vertical="center" shrinkToFit="1"/>
    </xf>
    <xf numFmtId="49" fontId="34" fillId="0" borderId="54" xfId="23" applyNumberFormat="1" applyFont="1" applyBorder="1" applyAlignment="1">
      <alignment horizontal="center" vertical="center" shrinkToFit="1"/>
    </xf>
    <xf numFmtId="49" fontId="1" fillId="0" borderId="53" xfId="23" applyNumberFormat="1" applyFont="1" applyBorder="1" applyAlignment="1">
      <alignment horizontal="center" vertical="center" shrinkToFit="1"/>
    </xf>
    <xf numFmtId="0" fontId="1" fillId="0" borderId="54" xfId="30" applyFont="1" applyBorder="1" applyAlignment="1">
      <alignment horizontal="center" vertical="center" shrinkToFit="1"/>
    </xf>
    <xf numFmtId="49" fontId="1" fillId="0" borderId="54" xfId="23" applyNumberFormat="1" applyFont="1" applyBorder="1" applyAlignment="1">
      <alignment horizontal="center" vertical="center" shrinkToFit="1"/>
    </xf>
    <xf numFmtId="0" fontId="1" fillId="0" borderId="54" xfId="23" applyFont="1" applyBorder="1" applyAlignment="1">
      <alignment horizontal="center" vertical="center" shrinkToFit="1"/>
    </xf>
    <xf numFmtId="0" fontId="38" fillId="0" borderId="0" xfId="23" applyFont="1">
      <alignment vertical="center"/>
    </xf>
    <xf numFmtId="0" fontId="34" fillId="0" borderId="0" xfId="23" applyFont="1">
      <alignment vertical="center"/>
    </xf>
    <xf numFmtId="49" fontId="1" fillId="0" borderId="0" xfId="23" applyNumberFormat="1" applyFont="1" applyBorder="1" applyAlignment="1">
      <alignment horizontal="center" vertical="center" shrinkToFit="1"/>
    </xf>
    <xf numFmtId="0" fontId="1" fillId="0" borderId="0" xfId="23" applyFont="1" applyBorder="1" applyAlignment="1">
      <alignment horizontal="center" vertical="center" shrinkToFit="1"/>
    </xf>
    <xf numFmtId="0" fontId="1" fillId="0" borderId="0" xfId="30" applyFont="1" applyBorder="1" applyAlignment="1">
      <alignment horizontal="center" vertical="center" shrinkToFit="1"/>
    </xf>
    <xf numFmtId="49" fontId="34" fillId="0" borderId="0" xfId="23" applyNumberFormat="1" applyFont="1" applyBorder="1" applyAlignment="1">
      <alignment horizontal="center" vertical="center" shrinkToFit="1"/>
    </xf>
    <xf numFmtId="0" fontId="34" fillId="0" borderId="0" xfId="23" applyFont="1" applyBorder="1" applyAlignment="1">
      <alignment horizontal="center" vertical="center" shrinkToFit="1"/>
    </xf>
    <xf numFmtId="0" fontId="42" fillId="17" borderId="0" xfId="35" applyFont="1" applyFill="1" applyAlignment="1">
      <alignment horizontal="center" vertical="center" wrapText="1"/>
    </xf>
    <xf numFmtId="0" fontId="42" fillId="17" borderId="0" xfId="35" applyFont="1" applyFill="1" applyAlignment="1">
      <alignment horizontal="center" vertical="center"/>
    </xf>
    <xf numFmtId="0" fontId="0" fillId="17" borderId="0" xfId="0" applyFill="1" applyAlignment="1">
      <alignment vertical="center"/>
    </xf>
    <xf numFmtId="0" fontId="45" fillId="17" borderId="52" xfId="35" applyFont="1" applyFill="1" applyBorder="1" applyAlignment="1">
      <alignment horizontal="center" vertical="center"/>
    </xf>
    <xf numFmtId="0" fontId="46" fillId="17" borderId="52" xfId="35" applyFont="1" applyFill="1" applyBorder="1" applyAlignment="1">
      <alignment horizontal="center" vertical="center"/>
    </xf>
    <xf numFmtId="177" fontId="47" fillId="17" borderId="53" xfId="0" applyNumberFormat="1" applyFont="1" applyFill="1" applyBorder="1" applyAlignment="1">
      <alignment horizontal="right" vertical="center" shrinkToFit="1"/>
    </xf>
    <xf numFmtId="177" fontId="47" fillId="17" borderId="58" xfId="0" applyNumberFormat="1" applyFont="1" applyFill="1" applyBorder="1" applyAlignment="1">
      <alignment horizontal="right" vertical="center" shrinkToFit="1"/>
    </xf>
    <xf numFmtId="178" fontId="55" fillId="17" borderId="58" xfId="0" applyNumberFormat="1" applyFont="1" applyFill="1" applyBorder="1" applyAlignment="1">
      <alignment horizontal="center" vertical="center" shrinkToFit="1"/>
    </xf>
    <xf numFmtId="178" fontId="55" fillId="17" borderId="54" xfId="0" applyNumberFormat="1" applyFont="1" applyFill="1" applyBorder="1" applyAlignment="1">
      <alignment horizontal="center" vertical="center" shrinkToFit="1"/>
    </xf>
    <xf numFmtId="180" fontId="45" fillId="18" borderId="6" xfId="35" applyNumberFormat="1" applyFont="1" applyFill="1" applyBorder="1" applyAlignment="1">
      <alignment horizontal="center" vertical="center"/>
    </xf>
    <xf numFmtId="180" fontId="45" fillId="18" borderId="63" xfId="35" applyNumberFormat="1" applyFont="1" applyFill="1" applyBorder="1" applyAlignment="1">
      <alignment horizontal="left" vertical="center"/>
    </xf>
    <xf numFmtId="180" fontId="45" fillId="18" borderId="64" xfId="35" applyNumberFormat="1" applyFont="1" applyFill="1" applyBorder="1" applyAlignment="1">
      <alignment horizontal="left" vertical="center"/>
    </xf>
    <xf numFmtId="180" fontId="45" fillId="18" borderId="65" xfId="35" applyNumberFormat="1" applyFont="1" applyFill="1" applyBorder="1" applyAlignment="1">
      <alignment horizontal="left" vertical="center"/>
    </xf>
    <xf numFmtId="0" fontId="45" fillId="17" borderId="6" xfId="35" applyFont="1" applyFill="1" applyBorder="1" applyAlignment="1">
      <alignment horizontal="center" vertical="center"/>
    </xf>
    <xf numFmtId="180" fontId="45" fillId="17" borderId="63" xfId="35" applyNumberFormat="1" applyFont="1" applyFill="1" applyBorder="1" applyAlignment="1">
      <alignment horizontal="left" vertical="center"/>
    </xf>
    <xf numFmtId="180" fontId="45" fillId="17" borderId="64" xfId="35" applyNumberFormat="1" applyFont="1" applyFill="1" applyBorder="1" applyAlignment="1">
      <alignment horizontal="left" vertical="center"/>
    </xf>
    <xf numFmtId="180" fontId="45" fillId="17" borderId="65" xfId="35" applyNumberFormat="1" applyFont="1" applyFill="1" applyBorder="1" applyAlignment="1">
      <alignment horizontal="left" vertical="center"/>
    </xf>
    <xf numFmtId="0" fontId="45" fillId="17" borderId="77" xfId="35" applyFont="1" applyFill="1" applyBorder="1" applyAlignment="1">
      <alignment horizontal="center" vertical="center"/>
    </xf>
    <xf numFmtId="180" fontId="45" fillId="17" borderId="77" xfId="35" applyNumberFormat="1" applyFont="1" applyFill="1" applyBorder="1" applyAlignment="1">
      <alignment horizontal="left" vertical="center"/>
    </xf>
    <xf numFmtId="180" fontId="45" fillId="18" borderId="59" xfId="35" applyNumberFormat="1" applyFont="1" applyFill="1" applyBorder="1" applyAlignment="1">
      <alignment horizontal="center" vertical="center"/>
    </xf>
    <xf numFmtId="180" fontId="45" fillId="18" borderId="60" xfId="35" applyNumberFormat="1" applyFont="1" applyFill="1" applyBorder="1" applyAlignment="1">
      <alignment horizontal="left" vertical="center"/>
    </xf>
    <xf numFmtId="180" fontId="45" fillId="18" borderId="61" xfId="35" applyNumberFormat="1" applyFont="1" applyFill="1" applyBorder="1" applyAlignment="1">
      <alignment horizontal="left" vertical="center"/>
    </xf>
    <xf numFmtId="180" fontId="45" fillId="18" borderId="62" xfId="35" applyNumberFormat="1" applyFont="1" applyFill="1" applyBorder="1" applyAlignment="1">
      <alignment horizontal="left" vertical="center"/>
    </xf>
    <xf numFmtId="0" fontId="45" fillId="17" borderId="59" xfId="35" applyFont="1" applyFill="1" applyBorder="1" applyAlignment="1">
      <alignment horizontal="center" vertical="center"/>
    </xf>
    <xf numFmtId="180" fontId="45" fillId="17" borderId="59" xfId="35" applyNumberFormat="1" applyFont="1" applyFill="1" applyBorder="1" applyAlignment="1">
      <alignment horizontal="left" vertical="center"/>
    </xf>
    <xf numFmtId="0" fontId="45" fillId="17" borderId="93" xfId="35" applyFont="1" applyFill="1" applyBorder="1" applyAlignment="1">
      <alignment horizontal="center" vertical="center"/>
    </xf>
    <xf numFmtId="180" fontId="45" fillId="17" borderId="93" xfId="35" applyNumberFormat="1" applyFont="1" applyFill="1" applyBorder="1" applyAlignment="1">
      <alignment horizontal="left" vertical="center"/>
    </xf>
    <xf numFmtId="180" fontId="45" fillId="18" borderId="56" xfId="35" applyNumberFormat="1" applyFont="1" applyFill="1" applyBorder="1" applyAlignment="1">
      <alignment horizontal="center" vertical="center"/>
    </xf>
    <xf numFmtId="180" fontId="45" fillId="18" borderId="56" xfId="35" applyNumberFormat="1" applyFont="1" applyFill="1" applyBorder="1" applyAlignment="1">
      <alignment horizontal="left" vertical="center"/>
    </xf>
    <xf numFmtId="0" fontId="45" fillId="18" borderId="56" xfId="35" applyFont="1" applyFill="1" applyBorder="1" applyAlignment="1">
      <alignment horizontal="center" vertical="center"/>
    </xf>
    <xf numFmtId="0" fontId="45" fillId="17" borderId="56" xfId="35" applyFont="1" applyFill="1" applyBorder="1" applyAlignment="1">
      <alignment horizontal="center" vertical="center"/>
    </xf>
    <xf numFmtId="180" fontId="45" fillId="17" borderId="56" xfId="35" applyNumberFormat="1" applyFont="1" applyFill="1" applyBorder="1" applyAlignment="1">
      <alignment horizontal="left" vertical="center"/>
    </xf>
    <xf numFmtId="0" fontId="51" fillId="17" borderId="71" xfId="35" applyFont="1" applyFill="1" applyBorder="1" applyAlignment="1">
      <alignment horizontal="center" vertical="center" shrinkToFit="1"/>
    </xf>
    <xf numFmtId="0" fontId="51" fillId="17" borderId="73" xfId="35" applyFont="1" applyFill="1" applyBorder="1" applyAlignment="1">
      <alignment horizontal="center" vertical="center" shrinkToFit="1"/>
    </xf>
    <xf numFmtId="0" fontId="51" fillId="17" borderId="16" xfId="35" applyFont="1" applyFill="1" applyBorder="1" applyAlignment="1">
      <alignment horizontal="center" vertical="center" shrinkToFit="1"/>
    </xf>
    <xf numFmtId="0" fontId="51" fillId="17" borderId="40" xfId="35" applyFont="1" applyFill="1" applyBorder="1" applyAlignment="1">
      <alignment horizontal="center" vertical="center" shrinkToFit="1"/>
    </xf>
    <xf numFmtId="0" fontId="45" fillId="17" borderId="74" xfId="35" applyFont="1" applyFill="1" applyBorder="1" applyAlignment="1">
      <alignment horizontal="center" vertical="center" shrinkToFit="1"/>
    </xf>
    <xf numFmtId="20" fontId="45" fillId="17" borderId="74" xfId="35" applyNumberFormat="1" applyFont="1" applyFill="1" applyBorder="1" applyAlignment="1">
      <alignment horizontal="center" vertical="center" shrinkToFit="1"/>
    </xf>
    <xf numFmtId="20" fontId="45" fillId="17" borderId="58" xfId="35" applyNumberFormat="1" applyFont="1" applyFill="1" applyBorder="1" applyAlignment="1">
      <alignment horizontal="center" vertical="center" shrinkToFit="1"/>
    </xf>
    <xf numFmtId="20" fontId="45" fillId="17" borderId="75" xfId="35" applyNumberFormat="1" applyFont="1" applyFill="1" applyBorder="1" applyAlignment="1">
      <alignment horizontal="center" vertical="center" shrinkToFit="1"/>
    </xf>
    <xf numFmtId="0" fontId="44" fillId="17" borderId="74" xfId="35" applyFont="1" applyFill="1" applyBorder="1" applyAlignment="1">
      <alignment vertical="center"/>
    </xf>
    <xf numFmtId="0" fontId="44" fillId="17" borderId="58" xfId="35" applyFont="1" applyFill="1" applyBorder="1" applyAlignment="1">
      <alignment vertical="center"/>
    </xf>
    <xf numFmtId="0" fontId="44" fillId="17" borderId="75" xfId="35" applyFont="1" applyFill="1" applyBorder="1" applyAlignment="1">
      <alignment vertical="center"/>
    </xf>
    <xf numFmtId="180" fontId="47" fillId="17" borderId="76" xfId="0" applyNumberFormat="1" applyFont="1" applyFill="1" applyBorder="1" applyAlignment="1">
      <alignment horizontal="center" vertical="center" shrinkToFit="1"/>
    </xf>
    <xf numFmtId="0" fontId="0" fillId="17" borderId="77" xfId="0" applyFill="1" applyBorder="1" applyAlignment="1">
      <alignment horizontal="center" vertical="center" shrinkToFit="1"/>
    </xf>
    <xf numFmtId="0" fontId="0" fillId="17" borderId="57" xfId="0" applyFill="1" applyBorder="1" applyAlignment="1">
      <alignment horizontal="center" vertical="center" shrinkToFit="1"/>
    </xf>
    <xf numFmtId="0" fontId="0" fillId="17" borderId="44" xfId="0" applyFill="1" applyBorder="1" applyAlignment="1">
      <alignment horizontal="center" vertical="center" shrinkToFit="1"/>
    </xf>
    <xf numFmtId="0" fontId="0" fillId="17" borderId="18" xfId="0" applyFill="1" applyBorder="1" applyAlignment="1">
      <alignment horizontal="center" vertical="center" shrinkToFit="1"/>
    </xf>
    <xf numFmtId="0" fontId="0" fillId="17" borderId="17" xfId="0" applyFill="1" applyBorder="1" applyAlignment="1">
      <alignment horizontal="center" vertical="center" shrinkToFit="1"/>
    </xf>
    <xf numFmtId="0" fontId="51" fillId="17" borderId="53" xfId="35" applyFont="1" applyFill="1" applyBorder="1" applyAlignment="1">
      <alignment horizontal="center" vertical="center" shrinkToFit="1"/>
    </xf>
    <xf numFmtId="0" fontId="0" fillId="17" borderId="54" xfId="0" applyFill="1" applyBorder="1" applyAlignment="1">
      <alignment horizontal="center" vertical="center" shrinkToFit="1"/>
    </xf>
    <xf numFmtId="0" fontId="0" fillId="17" borderId="53" xfId="0" applyFill="1" applyBorder="1" applyAlignment="1">
      <alignment horizontal="center" vertical="center" shrinkToFit="1"/>
    </xf>
    <xf numFmtId="0" fontId="51" fillId="17" borderId="14" xfId="35" applyFont="1" applyFill="1" applyBorder="1" applyAlignment="1">
      <alignment horizontal="center" vertical="center" shrinkToFit="1"/>
    </xf>
    <xf numFmtId="0" fontId="51" fillId="17" borderId="15" xfId="35" applyFont="1" applyFill="1" applyBorder="1" applyAlignment="1">
      <alignment horizontal="center" vertical="center" shrinkToFit="1"/>
    </xf>
    <xf numFmtId="0" fontId="51" fillId="17" borderId="17" xfId="35" applyFont="1" applyFill="1" applyBorder="1" applyAlignment="1">
      <alignment horizontal="center" vertical="center" shrinkToFit="1"/>
    </xf>
    <xf numFmtId="180" fontId="47" fillId="17" borderId="55" xfId="0" applyNumberFormat="1" applyFont="1" applyFill="1" applyBorder="1" applyAlignment="1">
      <alignment horizontal="center" vertical="center" shrinkToFit="1"/>
    </xf>
    <xf numFmtId="0" fontId="0" fillId="17" borderId="79" xfId="0" applyFill="1" applyBorder="1" applyAlignment="1">
      <alignment horizontal="center" vertical="center" shrinkToFit="1"/>
    </xf>
    <xf numFmtId="0" fontId="0" fillId="17" borderId="16" xfId="0" applyFill="1" applyBorder="1" applyAlignment="1">
      <alignment horizontal="center" vertical="center" shrinkToFit="1"/>
    </xf>
    <xf numFmtId="0" fontId="0" fillId="17" borderId="40" xfId="0" applyFill="1" applyBorder="1" applyAlignment="1">
      <alignment horizontal="center" vertical="center" shrinkToFit="1"/>
    </xf>
    <xf numFmtId="0" fontId="44" fillId="17" borderId="68" xfId="35" applyFont="1" applyFill="1" applyBorder="1" applyAlignment="1">
      <alignment horizontal="center" vertical="center" shrinkToFit="1"/>
    </xf>
    <xf numFmtId="0" fontId="44" fillId="17" borderId="69" xfId="35" applyFont="1" applyFill="1" applyBorder="1" applyAlignment="1">
      <alignment horizontal="center" vertical="center" shrinkToFit="1"/>
    </xf>
    <xf numFmtId="0" fontId="44" fillId="17" borderId="67" xfId="35" applyFont="1" applyFill="1" applyBorder="1" applyAlignment="1">
      <alignment horizontal="center" vertical="center" shrinkToFit="1"/>
    </xf>
    <xf numFmtId="0" fontId="44" fillId="17" borderId="37" xfId="35" applyFont="1" applyFill="1" applyBorder="1" applyAlignment="1">
      <alignment horizontal="center" vertical="center" shrinkToFit="1"/>
    </xf>
    <xf numFmtId="0" fontId="45" fillId="17" borderId="44" xfId="35" applyFont="1" applyFill="1" applyBorder="1" applyAlignment="1">
      <alignment horizontal="center" vertical="center" shrinkToFit="1"/>
    </xf>
    <xf numFmtId="20" fontId="45" fillId="17" borderId="44" xfId="35" applyNumberFormat="1" applyFont="1" applyFill="1" applyBorder="1" applyAlignment="1">
      <alignment horizontal="center" vertical="center" shrinkToFit="1"/>
    </xf>
    <xf numFmtId="20" fontId="45" fillId="17" borderId="18" xfId="35" applyNumberFormat="1" applyFont="1" applyFill="1" applyBorder="1" applyAlignment="1">
      <alignment horizontal="center" vertical="center" shrinkToFit="1"/>
    </xf>
    <xf numFmtId="20" fontId="45" fillId="17" borderId="40" xfId="35" applyNumberFormat="1" applyFont="1" applyFill="1" applyBorder="1" applyAlignment="1">
      <alignment horizontal="center" vertical="center" shrinkToFit="1"/>
    </xf>
    <xf numFmtId="0" fontId="44" fillId="17" borderId="20" xfId="35" applyFont="1" applyFill="1" applyBorder="1" applyAlignment="1">
      <alignment vertical="center"/>
    </xf>
    <xf numFmtId="0" fontId="44" fillId="17" borderId="28" xfId="35" applyFont="1" applyFill="1" applyBorder="1" applyAlignment="1">
      <alignment vertical="center"/>
    </xf>
    <xf numFmtId="0" fontId="44" fillId="17" borderId="41" xfId="35" applyFont="1" applyFill="1" applyBorder="1" applyAlignment="1">
      <alignment vertical="center"/>
    </xf>
    <xf numFmtId="180" fontId="47" fillId="17" borderId="69" xfId="0" applyNumberFormat="1" applyFont="1" applyFill="1" applyBorder="1" applyAlignment="1">
      <alignment horizontal="center" vertical="center" shrinkToFit="1"/>
    </xf>
    <xf numFmtId="0" fontId="0" fillId="17" borderId="69" xfId="0" applyFill="1" applyBorder="1" applyAlignment="1">
      <alignment horizontal="center" vertical="center" shrinkToFit="1"/>
    </xf>
    <xf numFmtId="0" fontId="0" fillId="17" borderId="70" xfId="0" applyFill="1" applyBorder="1" applyAlignment="1">
      <alignment horizontal="center" vertical="center" shrinkToFit="1"/>
    </xf>
    <xf numFmtId="0" fontId="51" fillId="17" borderId="91" xfId="35" applyFont="1" applyFill="1" applyBorder="1" applyAlignment="1">
      <alignment horizontal="center" vertical="center" shrinkToFit="1"/>
    </xf>
    <xf numFmtId="0" fontId="0" fillId="17" borderId="92" xfId="0" applyFill="1" applyBorder="1" applyAlignment="1">
      <alignment horizontal="center" vertical="center" shrinkToFit="1"/>
    </xf>
    <xf numFmtId="180" fontId="47" fillId="17" borderId="71" xfId="0" applyNumberFormat="1" applyFont="1" applyFill="1" applyBorder="1" applyAlignment="1">
      <alignment horizontal="center" vertical="center" shrinkToFit="1"/>
    </xf>
    <xf numFmtId="0" fontId="0" fillId="17" borderId="73" xfId="0" applyFill="1" applyBorder="1" applyAlignment="1">
      <alignment horizontal="center" vertical="center" shrinkToFit="1"/>
    </xf>
    <xf numFmtId="0" fontId="44" fillId="17" borderId="19" xfId="35" applyFont="1" applyFill="1" applyBorder="1" applyAlignment="1">
      <alignment horizontal="center" vertical="center" shrinkToFit="1"/>
    </xf>
    <xf numFmtId="0" fontId="44" fillId="17" borderId="25" xfId="35" applyFont="1" applyFill="1" applyBorder="1" applyAlignment="1">
      <alignment horizontal="center" vertical="center" shrinkToFit="1"/>
    </xf>
    <xf numFmtId="0" fontId="44" fillId="17" borderId="66" xfId="35" applyFont="1" applyFill="1" applyBorder="1" applyAlignment="1">
      <alignment horizontal="center" vertical="center" shrinkToFit="1"/>
    </xf>
    <xf numFmtId="0" fontId="44" fillId="17" borderId="23" xfId="35" applyFont="1" applyFill="1" applyBorder="1" applyAlignment="1">
      <alignment horizontal="center" vertical="center" shrinkToFit="1"/>
    </xf>
    <xf numFmtId="0" fontId="52" fillId="17" borderId="94" xfId="35" applyFont="1" applyFill="1" applyBorder="1" applyAlignment="1">
      <alignment horizontal="center" vertical="center" shrinkToFit="1"/>
    </xf>
    <xf numFmtId="0" fontId="52" fillId="17" borderId="95" xfId="35" applyFont="1" applyFill="1" applyBorder="1" applyAlignment="1">
      <alignment horizontal="center" vertical="center" shrinkToFit="1"/>
    </xf>
    <xf numFmtId="0" fontId="52" fillId="17" borderId="97" xfId="35" applyFont="1" applyFill="1" applyBorder="1" applyAlignment="1">
      <alignment horizontal="center" vertical="center" shrinkToFit="1"/>
    </xf>
    <xf numFmtId="0" fontId="52" fillId="17" borderId="98" xfId="35" applyFont="1" applyFill="1" applyBorder="1" applyAlignment="1">
      <alignment horizontal="center" vertical="center" shrinkToFit="1"/>
    </xf>
    <xf numFmtId="0" fontId="52" fillId="17" borderId="96" xfId="35" applyFont="1" applyFill="1" applyBorder="1" applyAlignment="1">
      <alignment horizontal="center" vertical="center" shrinkToFit="1"/>
    </xf>
    <xf numFmtId="0" fontId="52" fillId="17" borderId="99" xfId="35" applyFont="1" applyFill="1" applyBorder="1" applyAlignment="1">
      <alignment horizontal="center" vertical="center" shrinkToFit="1"/>
    </xf>
    <xf numFmtId="0" fontId="51" fillId="17" borderId="55" xfId="35" applyFont="1" applyFill="1" applyBorder="1" applyAlignment="1">
      <alignment horizontal="center" vertical="center" shrinkToFit="1"/>
    </xf>
    <xf numFmtId="0" fontId="51" fillId="17" borderId="79" xfId="35" applyFont="1" applyFill="1" applyBorder="1" applyAlignment="1">
      <alignment horizontal="center" vertical="center" shrinkToFit="1"/>
    </xf>
    <xf numFmtId="180" fontId="47" fillId="17" borderId="77" xfId="0" applyNumberFormat="1" applyFont="1" applyFill="1" applyBorder="1" applyAlignment="1">
      <alignment horizontal="center" vertical="center" shrinkToFit="1"/>
    </xf>
    <xf numFmtId="0" fontId="51" fillId="17" borderId="84" xfId="35" applyFont="1" applyFill="1" applyBorder="1" applyAlignment="1">
      <alignment horizontal="center" vertical="center" shrinkToFit="1"/>
    </xf>
    <xf numFmtId="0" fontId="51" fillId="17" borderId="86" xfId="35" applyFont="1" applyFill="1" applyBorder="1" applyAlignment="1">
      <alignment horizontal="center" vertical="center" shrinkToFit="1"/>
    </xf>
    <xf numFmtId="0" fontId="45" fillId="17" borderId="80" xfId="35" applyFont="1" applyFill="1" applyBorder="1" applyAlignment="1">
      <alignment horizontal="center" vertical="center" shrinkToFit="1"/>
    </xf>
    <xf numFmtId="20" fontId="45" fillId="17" borderId="80" xfId="35" applyNumberFormat="1" applyFont="1" applyFill="1" applyBorder="1" applyAlignment="1">
      <alignment horizontal="center" vertical="center" shrinkToFit="1"/>
    </xf>
    <xf numFmtId="20" fontId="45" fillId="17" borderId="81" xfId="35" applyNumberFormat="1" applyFont="1" applyFill="1" applyBorder="1" applyAlignment="1">
      <alignment horizontal="center" vertical="center" shrinkToFit="1"/>
    </xf>
    <xf numFmtId="20" fontId="45" fillId="17" borderId="82" xfId="35" applyNumberFormat="1" applyFont="1" applyFill="1" applyBorder="1" applyAlignment="1">
      <alignment horizontal="center" vertical="center" shrinkToFit="1"/>
    </xf>
    <xf numFmtId="0" fontId="44" fillId="17" borderId="80" xfId="35" applyFont="1" applyFill="1" applyBorder="1" applyAlignment="1">
      <alignment vertical="center"/>
    </xf>
    <xf numFmtId="0" fontId="44" fillId="17" borderId="81" xfId="35" applyFont="1" applyFill="1" applyBorder="1" applyAlignment="1">
      <alignment vertical="center"/>
    </xf>
    <xf numFmtId="0" fontId="44" fillId="17" borderId="82" xfId="35" applyFont="1" applyFill="1" applyBorder="1" applyAlignment="1">
      <alignment vertical="center"/>
    </xf>
    <xf numFmtId="0" fontId="47" fillId="17" borderId="77" xfId="0" applyFont="1" applyFill="1" applyBorder="1" applyAlignment="1">
      <alignment horizontal="center" vertical="center" shrinkToFit="1"/>
    </xf>
    <xf numFmtId="0" fontId="0" fillId="17" borderId="33" xfId="0" applyFill="1" applyBorder="1" applyAlignment="1">
      <alignment horizontal="center" vertical="center" shrinkToFit="1"/>
    </xf>
    <xf numFmtId="0" fontId="0" fillId="17" borderId="83" xfId="0" applyFill="1" applyBorder="1" applyAlignment="1">
      <alignment horizontal="center" vertical="center" shrinkToFit="1"/>
    </xf>
    <xf numFmtId="0" fontId="0" fillId="17" borderId="100" xfId="0" applyFill="1" applyBorder="1" applyAlignment="1">
      <alignment horizontal="center" vertical="center" shrinkToFit="1"/>
    </xf>
    <xf numFmtId="0" fontId="0" fillId="17" borderId="101" xfId="0" applyFill="1" applyBorder="1" applyAlignment="1">
      <alignment horizontal="center" vertical="center" shrinkToFit="1"/>
    </xf>
    <xf numFmtId="0" fontId="51" fillId="17" borderId="83" xfId="35" applyFont="1" applyFill="1" applyBorder="1" applyAlignment="1">
      <alignment horizontal="center" vertical="center" shrinkToFit="1"/>
    </xf>
    <xf numFmtId="0" fontId="47" fillId="17" borderId="55" xfId="0" applyFont="1" applyFill="1" applyBorder="1" applyAlignment="1">
      <alignment horizontal="center" vertical="center" shrinkToFit="1"/>
    </xf>
    <xf numFmtId="0" fontId="0" fillId="17" borderId="84" xfId="0" applyFill="1" applyBorder="1" applyAlignment="1">
      <alignment horizontal="center" vertical="center" shrinkToFit="1"/>
    </xf>
    <xf numFmtId="0" fontId="0" fillId="17" borderId="86" xfId="0" applyFill="1" applyBorder="1" applyAlignment="1">
      <alignment horizontal="center" vertical="center" shrinkToFit="1"/>
    </xf>
    <xf numFmtId="0" fontId="52" fillId="17" borderId="102" xfId="35" applyFont="1" applyFill="1" applyBorder="1" applyAlignment="1">
      <alignment horizontal="center" vertical="center" shrinkToFit="1"/>
    </xf>
    <xf numFmtId="0" fontId="52" fillId="17" borderId="103" xfId="35" applyFont="1" applyFill="1" applyBorder="1" applyAlignment="1">
      <alignment horizontal="center" vertical="center" shrinkToFit="1"/>
    </xf>
    <xf numFmtId="0" fontId="52" fillId="17" borderId="104" xfId="35" applyFont="1" applyFill="1" applyBorder="1" applyAlignment="1">
      <alignment horizontal="center" vertical="center" shrinkToFit="1"/>
    </xf>
    <xf numFmtId="0" fontId="45" fillId="17" borderId="89" xfId="35" applyFont="1" applyFill="1" applyBorder="1" applyAlignment="1">
      <alignment horizontal="center" vertical="center" shrinkToFit="1"/>
    </xf>
    <xf numFmtId="0" fontId="45" fillId="17" borderId="85" xfId="35" applyFont="1" applyFill="1" applyBorder="1" applyAlignment="1">
      <alignment horizontal="center" vertical="center" shrinkToFit="1"/>
    </xf>
    <xf numFmtId="0" fontId="45" fillId="17" borderId="85" xfId="35" applyFont="1" applyFill="1" applyBorder="1" applyAlignment="1">
      <alignment horizontal="left" vertical="center" shrinkToFit="1"/>
    </xf>
    <xf numFmtId="0" fontId="45" fillId="17" borderId="90" xfId="35" applyFont="1" applyFill="1" applyBorder="1" applyAlignment="1">
      <alignment horizontal="left" vertical="center" shrinkToFit="1"/>
    </xf>
    <xf numFmtId="0" fontId="45" fillId="17" borderId="26" xfId="35" applyFont="1" applyFill="1" applyBorder="1" applyAlignment="1">
      <alignment horizontal="center" vertical="center" shrinkToFit="1"/>
    </xf>
    <xf numFmtId="0" fontId="45" fillId="17" borderId="6" xfId="35" applyFont="1" applyFill="1" applyBorder="1" applyAlignment="1">
      <alignment horizontal="center" vertical="center" shrinkToFit="1"/>
    </xf>
    <xf numFmtId="0" fontId="46" fillId="17" borderId="6" xfId="35" applyFont="1" applyFill="1" applyBorder="1" applyAlignment="1">
      <alignment horizontal="center" vertical="center" shrinkToFit="1"/>
    </xf>
    <xf numFmtId="0" fontId="45" fillId="17" borderId="6" xfId="35" applyFont="1" applyFill="1" applyBorder="1" applyAlignment="1">
      <alignment horizontal="left" vertical="center" shrinkToFit="1"/>
    </xf>
    <xf numFmtId="0" fontId="45" fillId="17" borderId="27" xfId="35" applyFont="1" applyFill="1" applyBorder="1" applyAlignment="1">
      <alignment horizontal="left" vertical="center" shrinkToFit="1"/>
    </xf>
    <xf numFmtId="0" fontId="45" fillId="17" borderId="87" xfId="35" applyFont="1" applyFill="1" applyBorder="1" applyAlignment="1">
      <alignment horizontal="center" vertical="center" shrinkToFit="1"/>
    </xf>
    <xf numFmtId="0" fontId="45" fillId="17" borderId="52" xfId="35" applyFont="1" applyFill="1" applyBorder="1" applyAlignment="1">
      <alignment horizontal="center" vertical="center" shrinkToFit="1"/>
    </xf>
    <xf numFmtId="0" fontId="45" fillId="17" borderId="52" xfId="35" applyFont="1" applyFill="1" applyBorder="1" applyAlignment="1">
      <alignment horizontal="left" vertical="center" shrinkToFit="1"/>
    </xf>
    <xf numFmtId="0" fontId="45" fillId="17" borderId="88" xfId="35" applyFont="1" applyFill="1" applyBorder="1" applyAlignment="1">
      <alignment horizontal="left" vertical="center" shrinkToFit="1"/>
    </xf>
    <xf numFmtId="0" fontId="45" fillId="17" borderId="22" xfId="35" applyFont="1" applyFill="1" applyBorder="1" applyAlignment="1">
      <alignment horizontal="center" vertical="center" shrinkToFit="1"/>
    </xf>
    <xf numFmtId="0" fontId="45" fillId="17" borderId="23" xfId="35" applyFont="1" applyFill="1" applyBorder="1" applyAlignment="1">
      <alignment horizontal="center" vertical="center" shrinkToFit="1"/>
    </xf>
    <xf numFmtId="0" fontId="45" fillId="17" borderId="24" xfId="35" applyFont="1" applyFill="1" applyBorder="1" applyAlignment="1">
      <alignment horizontal="center" vertical="center" shrinkToFit="1"/>
    </xf>
    <xf numFmtId="180" fontId="45" fillId="17" borderId="6" xfId="35" applyNumberFormat="1" applyFont="1" applyFill="1" applyBorder="1" applyAlignment="1">
      <alignment horizontal="center" vertical="center"/>
    </xf>
    <xf numFmtId="0" fontId="45" fillId="18" borderId="6" xfId="35" applyFont="1" applyFill="1" applyBorder="1" applyAlignment="1">
      <alignment horizontal="center" vertical="center"/>
    </xf>
    <xf numFmtId="180" fontId="45" fillId="17" borderId="59" xfId="35" applyNumberFormat="1" applyFont="1" applyFill="1" applyBorder="1" applyAlignment="1">
      <alignment horizontal="center" vertical="center"/>
    </xf>
    <xf numFmtId="180" fontId="45" fillId="17" borderId="60" xfId="35" applyNumberFormat="1" applyFont="1" applyFill="1" applyBorder="1" applyAlignment="1">
      <alignment horizontal="left" vertical="center"/>
    </xf>
    <xf numFmtId="180" fontId="45" fillId="17" borderId="61" xfId="35" applyNumberFormat="1" applyFont="1" applyFill="1" applyBorder="1" applyAlignment="1">
      <alignment horizontal="left" vertical="center"/>
    </xf>
    <xf numFmtId="180" fontId="45" fillId="17" borderId="62" xfId="35" applyNumberFormat="1" applyFont="1" applyFill="1" applyBorder="1" applyAlignment="1">
      <alignment horizontal="left" vertical="center"/>
    </xf>
    <xf numFmtId="0" fontId="45" fillId="18" borderId="59" xfId="35" applyFont="1" applyFill="1" applyBorder="1" applyAlignment="1">
      <alignment horizontal="center" vertical="center"/>
    </xf>
    <xf numFmtId="180" fontId="45" fillId="18" borderId="59" xfId="35" applyNumberFormat="1" applyFont="1" applyFill="1" applyBorder="1" applyAlignment="1">
      <alignment horizontal="left" vertical="center"/>
    </xf>
    <xf numFmtId="0" fontId="45" fillId="18" borderId="93" xfId="35" applyFont="1" applyFill="1" applyBorder="1" applyAlignment="1">
      <alignment horizontal="center" vertical="center"/>
    </xf>
    <xf numFmtId="180" fontId="45" fillId="18" borderId="93" xfId="35" applyNumberFormat="1" applyFont="1" applyFill="1" applyBorder="1" applyAlignment="1">
      <alignment horizontal="left" vertical="center"/>
    </xf>
    <xf numFmtId="180" fontId="45" fillId="17" borderId="56" xfId="35" applyNumberFormat="1" applyFont="1" applyFill="1" applyBorder="1" applyAlignment="1">
      <alignment horizontal="center" vertical="center"/>
    </xf>
    <xf numFmtId="180" fontId="45" fillId="17" borderId="52" xfId="35" applyNumberFormat="1" applyFont="1" applyFill="1" applyBorder="1" applyAlignment="1">
      <alignment horizontal="center" vertical="center"/>
    </xf>
    <xf numFmtId="20" fontId="64" fillId="17" borderId="74" xfId="35" applyNumberFormat="1" applyFont="1" applyFill="1" applyBorder="1" applyAlignment="1">
      <alignment horizontal="center" vertical="center" shrinkToFit="1"/>
    </xf>
    <xf numFmtId="20" fontId="64" fillId="17" borderId="58" xfId="35" applyNumberFormat="1" applyFont="1" applyFill="1" applyBorder="1" applyAlignment="1">
      <alignment horizontal="center" vertical="center" shrinkToFit="1"/>
    </xf>
    <xf numFmtId="20" fontId="64" fillId="17" borderId="75" xfId="35" applyNumberFormat="1" applyFont="1" applyFill="1" applyBorder="1" applyAlignment="1">
      <alignment horizontal="center" vertical="center" shrinkToFit="1"/>
    </xf>
    <xf numFmtId="20" fontId="64" fillId="17" borderId="44" xfId="35" applyNumberFormat="1" applyFont="1" applyFill="1" applyBorder="1" applyAlignment="1">
      <alignment horizontal="center" vertical="center" shrinkToFit="1"/>
    </xf>
    <xf numFmtId="20" fontId="64" fillId="17" borderId="18" xfId="35" applyNumberFormat="1" applyFont="1" applyFill="1" applyBorder="1" applyAlignment="1">
      <alignment horizontal="center" vertical="center" shrinkToFit="1"/>
    </xf>
    <xf numFmtId="20" fontId="64" fillId="17" borderId="40" xfId="35" applyNumberFormat="1" applyFont="1" applyFill="1" applyBorder="1" applyAlignment="1">
      <alignment horizontal="center" vertical="center" shrinkToFit="1"/>
    </xf>
    <xf numFmtId="178" fontId="65" fillId="17" borderId="58" xfId="0" applyNumberFormat="1" applyFont="1" applyFill="1" applyBorder="1" applyAlignment="1">
      <alignment horizontal="center" vertical="center" shrinkToFit="1"/>
    </xf>
    <xf numFmtId="178" fontId="65" fillId="17" borderId="54" xfId="0" applyNumberFormat="1" applyFont="1" applyFill="1" applyBorder="1" applyAlignment="1">
      <alignment horizontal="center" vertical="center" shrinkToFit="1"/>
    </xf>
    <xf numFmtId="49" fontId="45" fillId="17" borderId="52" xfId="35" applyNumberFormat="1" applyFont="1" applyFill="1" applyBorder="1" applyAlignment="1">
      <alignment horizontal="center" vertical="center"/>
    </xf>
    <xf numFmtId="0" fontId="45" fillId="17" borderId="20" xfId="35" applyFont="1" applyFill="1" applyBorder="1" applyAlignment="1">
      <alignment horizontal="center" vertical="center" shrinkToFit="1"/>
    </xf>
    <xf numFmtId="0" fontId="51" fillId="17" borderId="70" xfId="35" applyFont="1" applyFill="1" applyBorder="1" applyAlignment="1">
      <alignment horizontal="center" vertical="center" shrinkToFit="1"/>
    </xf>
    <xf numFmtId="0" fontId="47" fillId="17" borderId="69" xfId="0" applyFont="1" applyFill="1" applyBorder="1" applyAlignment="1">
      <alignment horizontal="center" vertical="center" shrinkToFit="1"/>
    </xf>
    <xf numFmtId="0" fontId="47" fillId="17" borderId="71" xfId="0" applyFont="1" applyFill="1" applyBorder="1" applyAlignment="1">
      <alignment horizontal="center" vertical="center" shrinkToFit="1"/>
    </xf>
    <xf numFmtId="180" fontId="46" fillId="17" borderId="52" xfId="35" applyNumberFormat="1" applyFont="1" applyFill="1" applyBorder="1" applyAlignment="1">
      <alignment horizontal="center" vertical="center"/>
    </xf>
    <xf numFmtId="0" fontId="45" fillId="18" borderId="63" xfId="35" applyFont="1" applyFill="1" applyBorder="1" applyAlignment="1">
      <alignment horizontal="center" vertical="center"/>
    </xf>
    <xf numFmtId="0" fontId="45" fillId="18" borderId="65" xfId="35" applyFont="1" applyFill="1" applyBorder="1" applyAlignment="1">
      <alignment horizontal="center" vertical="center"/>
    </xf>
    <xf numFmtId="0" fontId="45" fillId="18" borderId="60" xfId="35" applyFont="1" applyFill="1" applyBorder="1" applyAlignment="1">
      <alignment horizontal="center" vertical="center"/>
    </xf>
    <xf numFmtId="0" fontId="45" fillId="18" borderId="62" xfId="35" applyFont="1" applyFill="1" applyBorder="1" applyAlignment="1">
      <alignment horizontal="center" vertical="center"/>
    </xf>
    <xf numFmtId="180" fontId="45" fillId="17" borderId="106" xfId="35" applyNumberFormat="1" applyFont="1" applyFill="1" applyBorder="1" applyAlignment="1">
      <alignment horizontal="left" vertical="center"/>
    </xf>
    <xf numFmtId="180" fontId="45" fillId="17" borderId="107" xfId="35" applyNumberFormat="1" applyFont="1" applyFill="1" applyBorder="1" applyAlignment="1">
      <alignment horizontal="left" vertical="center"/>
    </xf>
    <xf numFmtId="180" fontId="45" fillId="17" borderId="108" xfId="35" applyNumberFormat="1" applyFont="1" applyFill="1" applyBorder="1" applyAlignment="1">
      <alignment horizontal="left" vertical="center"/>
    </xf>
    <xf numFmtId="0" fontId="45" fillId="17" borderId="106" xfId="35" applyFont="1" applyFill="1" applyBorder="1" applyAlignment="1">
      <alignment horizontal="center" vertical="center"/>
    </xf>
    <xf numFmtId="0" fontId="45" fillId="17" borderId="108" xfId="35" applyFont="1" applyFill="1" applyBorder="1" applyAlignment="1">
      <alignment horizontal="center" vertical="center"/>
    </xf>
    <xf numFmtId="0" fontId="45" fillId="18" borderId="106" xfId="35" applyFont="1" applyFill="1" applyBorder="1" applyAlignment="1">
      <alignment horizontal="center" vertical="center"/>
    </xf>
    <xf numFmtId="0" fontId="45" fillId="18" borderId="108" xfId="35" applyFont="1" applyFill="1" applyBorder="1" applyAlignment="1">
      <alignment horizontal="center" vertical="center"/>
    </xf>
    <xf numFmtId="180" fontId="45" fillId="18" borderId="106" xfId="35" applyNumberFormat="1" applyFont="1" applyFill="1" applyBorder="1" applyAlignment="1">
      <alignment horizontal="left" vertical="center"/>
    </xf>
    <xf numFmtId="180" fontId="45" fillId="18" borderId="107" xfId="35" applyNumberFormat="1" applyFont="1" applyFill="1" applyBorder="1" applyAlignment="1">
      <alignment horizontal="left" vertical="center"/>
    </xf>
    <xf numFmtId="180" fontId="45" fillId="18" borderId="108" xfId="35" applyNumberFormat="1" applyFont="1" applyFill="1" applyBorder="1" applyAlignment="1">
      <alignment horizontal="left" vertical="center"/>
    </xf>
    <xf numFmtId="180" fontId="45" fillId="0" borderId="6" xfId="35" applyNumberFormat="1" applyFont="1" applyFill="1" applyBorder="1" applyAlignment="1">
      <alignment horizontal="center" vertical="center"/>
    </xf>
    <xf numFmtId="180" fontId="45" fillId="0" borderId="63" xfId="35" applyNumberFormat="1" applyFont="1" applyFill="1" applyBorder="1" applyAlignment="1">
      <alignment horizontal="left" vertical="center"/>
    </xf>
    <xf numFmtId="180" fontId="45" fillId="0" borderId="64" xfId="35" applyNumberFormat="1" applyFont="1" applyFill="1" applyBorder="1" applyAlignment="1">
      <alignment horizontal="left" vertical="center"/>
    </xf>
    <xf numFmtId="180" fontId="45" fillId="0" borderId="65" xfId="35" applyNumberFormat="1" applyFont="1" applyFill="1" applyBorder="1" applyAlignment="1">
      <alignment horizontal="left" vertical="center"/>
    </xf>
    <xf numFmtId="0" fontId="45" fillId="0" borderId="77" xfId="35" applyFont="1" applyFill="1" applyBorder="1" applyAlignment="1">
      <alignment horizontal="center" vertical="center"/>
    </xf>
    <xf numFmtId="180" fontId="45" fillId="0" borderId="77" xfId="35" applyNumberFormat="1" applyFont="1" applyFill="1" applyBorder="1" applyAlignment="1">
      <alignment horizontal="left" vertical="center"/>
    </xf>
    <xf numFmtId="0" fontId="45" fillId="0" borderId="59" xfId="35" applyFont="1" applyFill="1" applyBorder="1" applyAlignment="1">
      <alignment horizontal="center" vertical="center"/>
    </xf>
    <xf numFmtId="180" fontId="45" fillId="0" borderId="59" xfId="35" applyNumberFormat="1" applyFont="1" applyFill="1" applyBorder="1" applyAlignment="1">
      <alignment horizontal="left" vertical="center"/>
    </xf>
    <xf numFmtId="0" fontId="45" fillId="0" borderId="93" xfId="35" applyFont="1" applyFill="1" applyBorder="1" applyAlignment="1">
      <alignment horizontal="center" vertical="center"/>
    </xf>
    <xf numFmtId="180" fontId="45" fillId="0" borderId="93" xfId="35" applyNumberFormat="1" applyFont="1" applyFill="1" applyBorder="1" applyAlignment="1">
      <alignment horizontal="left" vertical="center"/>
    </xf>
    <xf numFmtId="180" fontId="45" fillId="0" borderId="56" xfId="35" applyNumberFormat="1" applyFont="1" applyFill="1" applyBorder="1" applyAlignment="1">
      <alignment horizontal="center" vertical="center"/>
    </xf>
    <xf numFmtId="180" fontId="45" fillId="0" borderId="56" xfId="35" applyNumberFormat="1" applyFont="1" applyFill="1" applyBorder="1" applyAlignment="1">
      <alignment horizontal="left" vertical="center"/>
    </xf>
    <xf numFmtId="0" fontId="45" fillId="0" borderId="6" xfId="35" applyFont="1" applyFill="1" applyBorder="1" applyAlignment="1">
      <alignment horizontal="center" vertical="center"/>
    </xf>
    <xf numFmtId="180" fontId="45" fillId="0" borderId="59" xfId="35" applyNumberFormat="1" applyFont="1" applyFill="1" applyBorder="1" applyAlignment="1">
      <alignment horizontal="center" vertical="center"/>
    </xf>
    <xf numFmtId="180" fontId="45" fillId="0" borderId="60" xfId="35" applyNumberFormat="1" applyFont="1" applyFill="1" applyBorder="1" applyAlignment="1">
      <alignment horizontal="left" vertical="center"/>
    </xf>
    <xf numFmtId="180" fontId="45" fillId="0" borderId="61" xfId="35" applyNumberFormat="1" applyFont="1" applyFill="1" applyBorder="1" applyAlignment="1">
      <alignment horizontal="left" vertical="center"/>
    </xf>
    <xf numFmtId="180" fontId="45" fillId="0" borderId="62" xfId="35" applyNumberFormat="1" applyFont="1" applyFill="1" applyBorder="1" applyAlignment="1">
      <alignment horizontal="left" vertical="center"/>
    </xf>
    <xf numFmtId="0" fontId="45" fillId="0" borderId="56" xfId="35" applyFont="1" applyFill="1" applyBorder="1" applyAlignment="1">
      <alignment horizontal="center" vertical="center"/>
    </xf>
    <xf numFmtId="0" fontId="56" fillId="0" borderId="0" xfId="23" applyFont="1" applyAlignment="1">
      <alignment horizontal="center" vertical="center" shrinkToFit="1"/>
    </xf>
    <xf numFmtId="0" fontId="9" fillId="0" borderId="0" xfId="30" applyAlignment="1">
      <alignment vertical="center" shrinkToFit="1"/>
    </xf>
    <xf numFmtId="0" fontId="57" fillId="0" borderId="0" xfId="23" applyFont="1" applyBorder="1" applyAlignment="1">
      <alignment horizontal="center" vertical="center" shrinkToFit="1"/>
    </xf>
    <xf numFmtId="0" fontId="57" fillId="0" borderId="56" xfId="23" applyFont="1" applyBorder="1" applyAlignment="1">
      <alignment horizontal="center" vertical="center" shrinkToFit="1"/>
    </xf>
    <xf numFmtId="0" fontId="57" fillId="0" borderId="52" xfId="23" applyFont="1" applyBorder="1" applyAlignment="1">
      <alignment horizontal="center" vertical="center" shrinkToFit="1"/>
    </xf>
    <xf numFmtId="0" fontId="61" fillId="0" borderId="111" xfId="23" applyFont="1" applyBorder="1" applyAlignment="1">
      <alignment horizontal="center" vertical="center" shrinkToFit="1"/>
    </xf>
    <xf numFmtId="0" fontId="61" fillId="0" borderId="116" xfId="23" applyFont="1" applyBorder="1" applyAlignment="1">
      <alignment horizontal="center" vertical="center" shrinkToFit="1"/>
    </xf>
    <xf numFmtId="0" fontId="61" fillId="0" borderId="77" xfId="23" applyFont="1" applyBorder="1" applyAlignment="1">
      <alignment horizontal="center" vertical="center" shrinkToFit="1"/>
    </xf>
    <xf numFmtId="0" fontId="61" fillId="0" borderId="18" xfId="23" applyFont="1" applyBorder="1" applyAlignment="1">
      <alignment horizontal="center" vertical="center" shrinkToFit="1"/>
    </xf>
    <xf numFmtId="0" fontId="61" fillId="0" borderId="57" xfId="23" applyFont="1" applyBorder="1" applyAlignment="1">
      <alignment horizontal="center" vertical="center" shrinkToFit="1"/>
    </xf>
    <xf numFmtId="0" fontId="61" fillId="0" borderId="17" xfId="23" applyFont="1" applyBorder="1" applyAlignment="1">
      <alignment horizontal="center" vertical="center" shrinkToFit="1"/>
    </xf>
    <xf numFmtId="0" fontId="61" fillId="0" borderId="110" xfId="23" applyFont="1" applyBorder="1" applyAlignment="1">
      <alignment horizontal="center" vertical="center" shrinkToFit="1"/>
    </xf>
    <xf numFmtId="0" fontId="61" fillId="0" borderId="115" xfId="23" applyFont="1" applyBorder="1" applyAlignment="1">
      <alignment horizontal="center" vertical="center" shrinkToFit="1"/>
    </xf>
    <xf numFmtId="0" fontId="61" fillId="0" borderId="111" xfId="23" applyFont="1" applyBorder="1" applyAlignment="1" applyProtection="1">
      <alignment horizontal="center" vertical="center" shrinkToFit="1"/>
      <protection locked="0"/>
    </xf>
    <xf numFmtId="0" fontId="61" fillId="0" borderId="116" xfId="23" applyFont="1" applyBorder="1" applyAlignment="1" applyProtection="1">
      <alignment horizontal="center" vertical="center" shrinkToFit="1"/>
      <protection locked="0"/>
    </xf>
    <xf numFmtId="0" fontId="61" fillId="0" borderId="57" xfId="23" applyFont="1" applyBorder="1" applyAlignment="1" applyProtection="1">
      <alignment horizontal="center" vertical="center" shrinkToFit="1"/>
      <protection locked="0"/>
    </xf>
    <xf numFmtId="0" fontId="61" fillId="0" borderId="17" xfId="23" applyFont="1" applyBorder="1" applyAlignment="1" applyProtection="1">
      <alignment horizontal="center" vertical="center" shrinkToFit="1"/>
      <protection locked="0"/>
    </xf>
    <xf numFmtId="0" fontId="59" fillId="0" borderId="56" xfId="30" applyFont="1" applyBorder="1" applyAlignment="1">
      <alignment horizontal="center" vertical="center"/>
    </xf>
    <xf numFmtId="0" fontId="59" fillId="0" borderId="6" xfId="30" applyFont="1" applyBorder="1" applyAlignment="1">
      <alignment horizontal="center" vertical="center"/>
    </xf>
    <xf numFmtId="0" fontId="35" fillId="0" borderId="16" xfId="23" applyFont="1" applyBorder="1" applyAlignment="1">
      <alignment horizontal="center" vertical="center" shrinkToFit="1"/>
    </xf>
    <xf numFmtId="0" fontId="35" fillId="0" borderId="18" xfId="23" applyFont="1" applyBorder="1" applyAlignment="1">
      <alignment horizontal="center" vertical="center" shrinkToFit="1"/>
    </xf>
    <xf numFmtId="0" fontId="35" fillId="0" borderId="17" xfId="23" applyFont="1" applyBorder="1" applyAlignment="1">
      <alignment horizontal="center" vertical="center" shrinkToFit="1"/>
    </xf>
    <xf numFmtId="0" fontId="62" fillId="0" borderId="56" xfId="3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49" fontId="57" fillId="0" borderId="55" xfId="23" applyNumberFormat="1" applyFont="1" applyBorder="1" applyAlignment="1">
      <alignment vertical="center" shrinkToFit="1"/>
    </xf>
    <xf numFmtId="49" fontId="57" fillId="0" borderId="77" xfId="23" applyNumberFormat="1" applyFont="1" applyBorder="1" applyAlignment="1">
      <alignment vertical="center" shrinkToFit="1"/>
    </xf>
    <xf numFmtId="49" fontId="57" fillId="0" borderId="57" xfId="23" applyNumberFormat="1" applyFont="1" applyBorder="1" applyAlignment="1">
      <alignment vertical="center" shrinkToFit="1"/>
    </xf>
    <xf numFmtId="0" fontId="57" fillId="0" borderId="110" xfId="23" applyFont="1" applyBorder="1" applyAlignment="1">
      <alignment horizontal="center" vertical="center" shrinkToFit="1"/>
    </xf>
    <xf numFmtId="0" fontId="57" fillId="0" borderId="115" xfId="23" applyFont="1" applyBorder="1" applyAlignment="1">
      <alignment horizontal="center" vertical="center" shrinkToFit="1"/>
    </xf>
    <xf numFmtId="0" fontId="57" fillId="0" borderId="111" xfId="23" applyFont="1" applyBorder="1" applyAlignment="1">
      <alignment horizontal="center" vertical="center" shrinkToFit="1"/>
    </xf>
    <xf numFmtId="0" fontId="57" fillId="0" borderId="116" xfId="23" applyFont="1" applyBorder="1" applyAlignment="1">
      <alignment horizontal="center" vertical="center" shrinkToFit="1"/>
    </xf>
    <xf numFmtId="0" fontId="57" fillId="0" borderId="77" xfId="23" applyFont="1" applyBorder="1" applyAlignment="1">
      <alignment horizontal="center" vertical="center" shrinkToFit="1"/>
    </xf>
    <xf numFmtId="0" fontId="57" fillId="0" borderId="18" xfId="23" applyFont="1" applyBorder="1" applyAlignment="1">
      <alignment horizontal="center" vertical="center" shrinkToFit="1"/>
    </xf>
    <xf numFmtId="0" fontId="57" fillId="0" borderId="57" xfId="23" applyFont="1" applyBorder="1" applyAlignment="1">
      <alignment horizontal="center" vertical="center" shrinkToFit="1"/>
    </xf>
    <xf numFmtId="0" fontId="57" fillId="0" borderId="17" xfId="23" applyFont="1" applyBorder="1" applyAlignment="1">
      <alignment horizontal="center" vertical="center" shrinkToFit="1"/>
    </xf>
    <xf numFmtId="0" fontId="57" fillId="19" borderId="55" xfId="23" applyFont="1" applyFill="1" applyBorder="1" applyAlignment="1">
      <alignment horizontal="center" vertical="center" shrinkToFit="1"/>
    </xf>
    <xf numFmtId="0" fontId="57" fillId="19" borderId="77" xfId="23" applyFont="1" applyFill="1" applyBorder="1" applyAlignment="1">
      <alignment horizontal="center" vertical="center" shrinkToFit="1"/>
    </xf>
    <xf numFmtId="0" fontId="57" fillId="19" borderId="57" xfId="23" applyFont="1" applyFill="1" applyBorder="1" applyAlignment="1">
      <alignment horizontal="center" vertical="center" shrinkToFit="1"/>
    </xf>
    <xf numFmtId="0" fontId="57" fillId="19" borderId="16" xfId="23" applyFont="1" applyFill="1" applyBorder="1" applyAlignment="1">
      <alignment horizontal="center" vertical="center" shrinkToFit="1"/>
    </xf>
    <xf numFmtId="0" fontId="57" fillId="19" borderId="18" xfId="23" applyFont="1" applyFill="1" applyBorder="1" applyAlignment="1">
      <alignment horizontal="center" vertical="center" shrinkToFit="1"/>
    </xf>
    <xf numFmtId="0" fontId="57" fillId="19" borderId="17" xfId="23" applyFont="1" applyFill="1" applyBorder="1" applyAlignment="1">
      <alignment horizontal="center" vertical="center" shrinkToFit="1"/>
    </xf>
    <xf numFmtId="0" fontId="60" fillId="0" borderId="112" xfId="23" applyFont="1" applyBorder="1" applyAlignment="1" applyProtection="1">
      <alignment horizontal="center" vertical="center" shrinkToFit="1"/>
      <protection locked="0"/>
    </xf>
    <xf numFmtId="0" fontId="60" fillId="0" borderId="117" xfId="23" applyFont="1" applyBorder="1" applyAlignment="1" applyProtection="1">
      <alignment horizontal="center" vertical="center" shrinkToFit="1"/>
      <protection locked="0"/>
    </xf>
    <xf numFmtId="0" fontId="57" fillId="0" borderId="113" xfId="23" applyFont="1" applyBorder="1" applyAlignment="1">
      <alignment horizontal="center" vertical="center" shrinkToFit="1"/>
    </xf>
    <xf numFmtId="0" fontId="57" fillId="0" borderId="118" xfId="23" applyFont="1" applyBorder="1" applyAlignment="1">
      <alignment horizontal="center" vertical="center" shrinkToFit="1"/>
    </xf>
    <xf numFmtId="0" fontId="57" fillId="0" borderId="120" xfId="23" applyFont="1" applyBorder="1" applyAlignment="1">
      <alignment horizontal="center" vertical="center" shrinkToFit="1"/>
    </xf>
    <xf numFmtId="0" fontId="57" fillId="0" borderId="121" xfId="23" applyFont="1" applyBorder="1" applyAlignment="1">
      <alignment horizontal="center" vertical="center" shrinkToFit="1"/>
    </xf>
    <xf numFmtId="0" fontId="60" fillId="0" borderId="111" xfId="23" applyFont="1" applyBorder="1" applyAlignment="1" applyProtection="1">
      <alignment horizontal="center" vertical="center" shrinkToFit="1"/>
      <protection locked="0"/>
    </xf>
    <xf numFmtId="0" fontId="60" fillId="0" borderId="116" xfId="23" applyFont="1" applyBorder="1" applyAlignment="1" applyProtection="1">
      <alignment horizontal="center" vertical="center" shrinkToFit="1"/>
      <protection locked="0"/>
    </xf>
    <xf numFmtId="0" fontId="60" fillId="0" borderId="77" xfId="23" applyFont="1" applyBorder="1" applyAlignment="1">
      <alignment horizontal="center" vertical="center" shrinkToFit="1"/>
    </xf>
    <xf numFmtId="0" fontId="60" fillId="0" borderId="18" xfId="23" applyFont="1" applyBorder="1" applyAlignment="1">
      <alignment horizontal="center" vertical="center" shrinkToFit="1"/>
    </xf>
    <xf numFmtId="0" fontId="61" fillId="0" borderId="112" xfId="23" applyFont="1" applyBorder="1" applyAlignment="1" applyProtection="1">
      <alignment horizontal="center" vertical="center" shrinkToFit="1"/>
      <protection locked="0"/>
    </xf>
    <xf numFmtId="0" fontId="61" fillId="0" borderId="117" xfId="23" applyFont="1" applyBorder="1" applyAlignment="1" applyProtection="1">
      <alignment horizontal="center" vertical="center" shrinkToFit="1"/>
      <protection locked="0"/>
    </xf>
    <xf numFmtId="0" fontId="59" fillId="0" borderId="14" xfId="30" applyFont="1" applyBorder="1" applyAlignment="1">
      <alignment horizontal="center" vertical="center"/>
    </xf>
    <xf numFmtId="0" fontId="59" fillId="0" borderId="16" xfId="30" applyFont="1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61" fillId="0" borderId="77" xfId="23" applyFont="1" applyBorder="1" applyAlignment="1" applyProtection="1">
      <alignment horizontal="center" vertical="center" shrinkToFit="1"/>
      <protection locked="0"/>
    </xf>
    <xf numFmtId="0" fontId="61" fillId="0" borderId="18" xfId="23" applyFont="1" applyBorder="1" applyAlignment="1" applyProtection="1">
      <alignment horizontal="center" vertical="center" shrinkToFit="1"/>
      <protection locked="0"/>
    </xf>
    <xf numFmtId="0" fontId="57" fillId="0" borderId="57" xfId="23" applyFont="1" applyBorder="1" applyAlignment="1" applyProtection="1">
      <alignment horizontal="center" vertical="center" shrinkToFit="1"/>
      <protection locked="0"/>
    </xf>
    <xf numFmtId="0" fontId="57" fillId="0" borderId="17" xfId="23" applyFont="1" applyBorder="1" applyAlignment="1" applyProtection="1">
      <alignment horizontal="center" vertical="center" shrinkToFit="1"/>
      <protection locked="0"/>
    </xf>
    <xf numFmtId="0" fontId="57" fillId="0" borderId="111" xfId="23" applyFont="1" applyBorder="1" applyAlignment="1" applyProtection="1">
      <alignment horizontal="center" vertical="center" shrinkToFit="1"/>
      <protection locked="0"/>
    </xf>
    <xf numFmtId="0" fontId="57" fillId="0" borderId="116" xfId="23" applyFont="1" applyBorder="1" applyAlignment="1" applyProtection="1">
      <alignment horizontal="center" vertical="center" shrinkToFit="1"/>
      <protection locked="0"/>
    </xf>
    <xf numFmtId="0" fontId="57" fillId="0" borderId="77" xfId="23" applyFont="1" applyBorder="1" applyAlignment="1" applyProtection="1">
      <alignment horizontal="center" vertical="center" shrinkToFit="1"/>
      <protection locked="0"/>
    </xf>
    <xf numFmtId="0" fontId="57" fillId="0" borderId="18" xfId="23" applyFont="1" applyBorder="1" applyAlignment="1" applyProtection="1">
      <alignment horizontal="center" vertical="center" shrinkToFit="1"/>
      <protection locked="0"/>
    </xf>
    <xf numFmtId="0" fontId="60" fillId="0" borderId="77" xfId="23" applyFont="1" applyBorder="1" applyAlignment="1" applyProtection="1">
      <alignment horizontal="center" vertical="center" shrinkToFit="1"/>
      <protection locked="0"/>
    </xf>
    <xf numFmtId="0" fontId="60" fillId="0" borderId="18" xfId="23" applyFont="1" applyBorder="1" applyAlignment="1" applyProtection="1">
      <alignment horizontal="center" vertical="center" shrinkToFit="1"/>
      <protection locked="0"/>
    </xf>
    <xf numFmtId="0" fontId="57" fillId="0" borderId="77" xfId="0" applyFont="1" applyBorder="1" applyAlignment="1" applyProtection="1">
      <alignment horizontal="center" vertical="center" shrinkToFit="1"/>
      <protection hidden="1"/>
    </xf>
    <xf numFmtId="0" fontId="57" fillId="0" borderId="18" xfId="0" applyFont="1" applyBorder="1" applyAlignment="1" applyProtection="1">
      <alignment horizontal="center" vertical="center" shrinkToFit="1"/>
      <protection hidden="1"/>
    </xf>
    <xf numFmtId="0" fontId="57" fillId="0" borderId="57" xfId="0" applyFont="1" applyBorder="1" applyAlignment="1" applyProtection="1">
      <alignment horizontal="center" vertical="center" shrinkToFit="1"/>
      <protection hidden="1"/>
    </xf>
    <xf numFmtId="0" fontId="57" fillId="0" borderId="17" xfId="0" applyFont="1" applyBorder="1" applyAlignment="1" applyProtection="1">
      <alignment horizontal="center" vertical="center" shrinkToFit="1"/>
      <protection hidden="1"/>
    </xf>
    <xf numFmtId="0" fontId="57" fillId="0" borderId="110" xfId="0" applyFont="1" applyBorder="1" applyAlignment="1" applyProtection="1">
      <alignment horizontal="center" vertical="center" shrinkToFit="1"/>
      <protection hidden="1"/>
    </xf>
    <xf numFmtId="0" fontId="57" fillId="0" borderId="115" xfId="0" applyFont="1" applyBorder="1" applyAlignment="1" applyProtection="1">
      <alignment horizontal="center" vertical="center" shrinkToFit="1"/>
      <protection hidden="1"/>
    </xf>
    <xf numFmtId="0" fontId="57" fillId="0" borderId="111" xfId="0" applyFont="1" applyBorder="1" applyAlignment="1" applyProtection="1">
      <alignment horizontal="center" vertical="center" shrinkToFit="1"/>
      <protection hidden="1"/>
    </xf>
    <xf numFmtId="0" fontId="57" fillId="0" borderId="116" xfId="0" applyFont="1" applyBorder="1" applyAlignment="1" applyProtection="1">
      <alignment horizontal="center" vertical="center" shrinkToFit="1"/>
      <protection hidden="1"/>
    </xf>
    <xf numFmtId="0" fontId="59" fillId="0" borderId="48" xfId="30" applyFont="1" applyBorder="1" applyAlignment="1">
      <alignment horizontal="center" vertical="center"/>
    </xf>
    <xf numFmtId="0" fontId="57" fillId="0" borderId="114" xfId="23" applyFont="1" applyBorder="1" applyAlignment="1">
      <alignment horizontal="center" vertical="center" shrinkToFit="1"/>
    </xf>
    <xf numFmtId="0" fontId="57" fillId="0" borderId="119" xfId="23" applyFont="1" applyBorder="1" applyAlignment="1">
      <alignment horizontal="center" vertical="center" shrinkToFit="1"/>
    </xf>
  </cellXfs>
  <cellStyles count="3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Excel Built-in Normal" xfId="15"/>
    <cellStyle name="ハイパーリンク 2" xfId="16"/>
    <cellStyle name="ハイパーリンク 3" xfId="17"/>
    <cellStyle name="ハイパーリンク 4" xfId="18"/>
    <cellStyle name="メモ 2" xfId="19"/>
    <cellStyle name="通貨 2" xfId="20"/>
    <cellStyle name="通貨 2 2" xfId="21"/>
    <cellStyle name="標準" xfId="0" builtinId="0"/>
    <cellStyle name="標準 2" xfId="2"/>
    <cellStyle name="標準 2 2" xfId="23"/>
    <cellStyle name="標準 2 2 2" xfId="24"/>
    <cellStyle name="標準 2 3" xfId="22"/>
    <cellStyle name="標準 2_2015-U12後期（会場変更）" xfId="25"/>
    <cellStyle name="標準 3" xfId="26"/>
    <cellStyle name="標準 4" xfId="27"/>
    <cellStyle name="標準 4 2" xfId="28"/>
    <cellStyle name="標準 5" xfId="29"/>
    <cellStyle name="標準 5 2" xfId="30"/>
    <cellStyle name="標準 6" xfId="31"/>
    <cellStyle name="標準 7" xfId="32"/>
    <cellStyle name="標準 7 2" xfId="33"/>
    <cellStyle name="標準 8" xfId="34"/>
    <cellStyle name="標準 9" xfId="35"/>
    <cellStyle name="標準_２７年大会・リーグ戦参加表４" xfId="1"/>
  </cellStyles>
  <dxfs count="103">
    <dxf>
      <fill>
        <patternFill>
          <bgColor indexed="42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myno5@ybb.ne.jp" TargetMode="External"/><Relationship Id="rId1" Type="http://schemas.openxmlformats.org/officeDocument/2006/relationships/hyperlink" Target="mailto:s-to.sino@ss-souzou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K151"/>
  <sheetViews>
    <sheetView tabSelected="1" view="pageBreakPreview" zoomScaleNormal="100" zoomScaleSheetLayoutView="100" workbookViewId="0">
      <selection activeCell="F41" sqref="F41:H41"/>
    </sheetView>
  </sheetViews>
  <sheetFormatPr defaultColWidth="2.375" defaultRowHeight="0" customHeight="1" zeroHeight="1"/>
  <cols>
    <col min="1" max="1" width="8" style="1" bestFit="1" customWidth="1"/>
    <col min="2" max="2" width="3.875" style="1" bestFit="1" customWidth="1"/>
    <col min="3" max="3" width="6.625" style="1" customWidth="1"/>
    <col min="4" max="4" width="14.625" style="1" customWidth="1"/>
    <col min="5" max="5" width="6.625" style="1" customWidth="1"/>
    <col min="6" max="6" width="14.625" style="1" customWidth="1"/>
    <col min="7" max="7" width="6.625" style="1" customWidth="1"/>
    <col min="8" max="8" width="14.625" style="1" customWidth="1"/>
    <col min="9" max="9" width="18.625" style="1" customWidth="1"/>
    <col min="10" max="10" width="4.875" style="1" bestFit="1" customWidth="1"/>
    <col min="11" max="251" width="3.5" style="1" customWidth="1"/>
    <col min="252" max="16384" width="2.375" style="1"/>
  </cols>
  <sheetData>
    <row r="1" spans="1:11" ht="26.2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11" ht="21" customHeight="1">
      <c r="A2" s="174" t="s">
        <v>1</v>
      </c>
      <c r="B2" s="174"/>
      <c r="C2" s="174"/>
      <c r="D2" s="174"/>
      <c r="E2" s="174"/>
      <c r="F2" s="174"/>
      <c r="G2" s="174"/>
      <c r="H2" s="174"/>
      <c r="I2" s="174"/>
    </row>
    <row r="3" spans="1:11" ht="21" customHeight="1">
      <c r="A3" s="92" t="s">
        <v>155</v>
      </c>
      <c r="B3" s="71"/>
      <c r="C3" s="91"/>
      <c r="D3" s="71"/>
      <c r="E3" s="71"/>
      <c r="F3" s="71"/>
      <c r="G3" s="71"/>
      <c r="H3" s="71"/>
      <c r="I3" s="71"/>
    </row>
    <row r="4" spans="1:11" ht="15">
      <c r="A4" s="175"/>
      <c r="B4" s="176"/>
      <c r="C4" s="179" t="s">
        <v>2</v>
      </c>
      <c r="D4" s="180"/>
      <c r="E4" s="179" t="s">
        <v>3</v>
      </c>
      <c r="F4" s="180"/>
      <c r="G4" s="179" t="s">
        <v>4</v>
      </c>
      <c r="H4" s="180"/>
      <c r="I4" s="181" t="s">
        <v>5</v>
      </c>
    </row>
    <row r="5" spans="1:11" ht="15" customHeight="1">
      <c r="A5" s="177"/>
      <c r="B5" s="178"/>
      <c r="C5" s="183" t="s">
        <v>6</v>
      </c>
      <c r="D5" s="184"/>
      <c r="E5" s="183" t="s">
        <v>6</v>
      </c>
      <c r="F5" s="184"/>
      <c r="G5" s="183" t="s">
        <v>6</v>
      </c>
      <c r="H5" s="184"/>
      <c r="I5" s="182"/>
    </row>
    <row r="6" spans="1:11" ht="30" hidden="1" customHeight="1">
      <c r="A6" s="177"/>
      <c r="B6" s="178"/>
      <c r="C6" s="185"/>
      <c r="D6" s="186"/>
      <c r="E6" s="185"/>
      <c r="F6" s="186"/>
      <c r="G6" s="185"/>
      <c r="H6" s="186"/>
      <c r="I6" s="2" t="s">
        <v>7</v>
      </c>
    </row>
    <row r="7" spans="1:11" ht="30" customHeight="1">
      <c r="A7" s="187" t="s">
        <v>8</v>
      </c>
      <c r="B7" s="188"/>
      <c r="C7" s="189" t="s">
        <v>9</v>
      </c>
      <c r="D7" s="190"/>
      <c r="E7" s="191" t="s">
        <v>10</v>
      </c>
      <c r="F7" s="192"/>
      <c r="G7" s="193" t="s">
        <v>11</v>
      </c>
      <c r="H7" s="193"/>
      <c r="I7" s="2"/>
    </row>
    <row r="8" spans="1:11" ht="30" customHeight="1">
      <c r="A8" s="187" t="s">
        <v>12</v>
      </c>
      <c r="B8" s="188"/>
      <c r="C8" s="194" t="s">
        <v>14</v>
      </c>
      <c r="D8" s="195"/>
      <c r="E8" s="193" t="s">
        <v>51</v>
      </c>
      <c r="F8" s="193"/>
      <c r="G8" s="194" t="s">
        <v>13</v>
      </c>
      <c r="H8" s="195"/>
      <c r="I8" s="2"/>
    </row>
    <row r="9" spans="1:11" ht="30" customHeight="1">
      <c r="A9" s="187" t="s">
        <v>15</v>
      </c>
      <c r="B9" s="188"/>
      <c r="C9" s="193" t="s">
        <v>16</v>
      </c>
      <c r="D9" s="193"/>
      <c r="E9" s="193" t="s">
        <v>50</v>
      </c>
      <c r="F9" s="193"/>
      <c r="G9" s="193" t="s">
        <v>17</v>
      </c>
      <c r="H9" s="193"/>
      <c r="I9" s="2"/>
    </row>
    <row r="10" spans="1:11" ht="30" customHeight="1">
      <c r="A10" s="187" t="s">
        <v>18</v>
      </c>
      <c r="B10" s="188"/>
      <c r="C10" s="196" t="s">
        <v>20</v>
      </c>
      <c r="D10" s="196"/>
      <c r="E10" s="196" t="s">
        <v>19</v>
      </c>
      <c r="F10" s="196"/>
      <c r="G10" s="193" t="s">
        <v>21</v>
      </c>
      <c r="H10" s="193"/>
      <c r="I10" s="2"/>
    </row>
    <row r="11" spans="1:11" ht="30" customHeight="1">
      <c r="A11" s="187" t="s">
        <v>22</v>
      </c>
      <c r="B11" s="188"/>
      <c r="C11" s="193" t="s">
        <v>23</v>
      </c>
      <c r="D11" s="193"/>
      <c r="E11" s="193" t="s">
        <v>24</v>
      </c>
      <c r="F11" s="193"/>
      <c r="G11" s="197" t="s">
        <v>52</v>
      </c>
      <c r="H11" s="197"/>
      <c r="I11" s="2"/>
    </row>
    <row r="12" spans="1:11" ht="30" customHeight="1">
      <c r="A12" s="187" t="s">
        <v>25</v>
      </c>
      <c r="B12" s="188"/>
      <c r="C12" s="193" t="s">
        <v>26</v>
      </c>
      <c r="D12" s="193"/>
      <c r="E12" s="193" t="s">
        <v>53</v>
      </c>
      <c r="F12" s="193"/>
      <c r="G12" s="193" t="s">
        <v>27</v>
      </c>
      <c r="H12" s="193"/>
      <c r="I12" s="2"/>
    </row>
    <row r="13" spans="1:11" ht="30" customHeight="1">
      <c r="A13" s="187" t="s">
        <v>28</v>
      </c>
      <c r="B13" s="188"/>
      <c r="C13" s="193" t="s">
        <v>29</v>
      </c>
      <c r="D13" s="193"/>
      <c r="E13" s="193" t="s">
        <v>30</v>
      </c>
      <c r="F13" s="193"/>
      <c r="G13" s="193" t="s">
        <v>31</v>
      </c>
      <c r="H13" s="193"/>
      <c r="I13" s="2"/>
    </row>
    <row r="14" spans="1:11" ht="30" customHeight="1" thickBot="1">
      <c r="A14" s="198" t="s">
        <v>32</v>
      </c>
      <c r="B14" s="199"/>
      <c r="C14" s="200" t="s">
        <v>33</v>
      </c>
      <c r="D14" s="200"/>
      <c r="E14" s="201" t="s">
        <v>34</v>
      </c>
      <c r="F14" s="202"/>
      <c r="G14" s="200" t="s">
        <v>35</v>
      </c>
      <c r="H14" s="200"/>
      <c r="I14" s="70"/>
    </row>
    <row r="15" spans="1:11" s="62" customFormat="1" ht="15" customHeight="1" thickTop="1">
      <c r="A15" s="170">
        <v>44101</v>
      </c>
      <c r="B15" s="171" t="s">
        <v>60</v>
      </c>
      <c r="C15" s="172" t="s">
        <v>61</v>
      </c>
      <c r="D15" s="68" t="s">
        <v>79</v>
      </c>
      <c r="E15" s="173" t="s">
        <v>62</v>
      </c>
      <c r="F15" s="68" t="s">
        <v>83</v>
      </c>
      <c r="G15" s="173" t="s">
        <v>62</v>
      </c>
      <c r="H15" s="66" t="s">
        <v>82</v>
      </c>
      <c r="I15" s="158"/>
      <c r="J15" s="68"/>
      <c r="K15" s="61"/>
    </row>
    <row r="16" spans="1:11" customFormat="1" ht="15" customHeight="1">
      <c r="A16" s="159"/>
      <c r="B16" s="168"/>
      <c r="C16" s="164"/>
      <c r="D16" s="67" t="s">
        <v>67</v>
      </c>
      <c r="E16" s="166"/>
      <c r="F16" s="65" t="s">
        <v>71</v>
      </c>
      <c r="G16" s="166"/>
      <c r="H16" s="65" t="s">
        <v>75</v>
      </c>
      <c r="I16" s="158"/>
      <c r="J16" s="64"/>
      <c r="K16" s="69"/>
    </row>
    <row r="17" spans="1:11" s="62" customFormat="1" ht="15" customHeight="1">
      <c r="A17" s="159"/>
      <c r="B17" s="168"/>
      <c r="C17" s="164"/>
      <c r="D17" s="68" t="s">
        <v>85</v>
      </c>
      <c r="E17" s="166"/>
      <c r="F17" s="63" t="s">
        <v>80</v>
      </c>
      <c r="G17" s="166"/>
      <c r="H17" s="63" t="s">
        <v>84</v>
      </c>
      <c r="I17" s="158"/>
      <c r="J17" s="68"/>
      <c r="K17" s="69"/>
    </row>
    <row r="18" spans="1:11" s="62" customFormat="1" ht="15" customHeight="1">
      <c r="A18" s="160"/>
      <c r="B18" s="169"/>
      <c r="C18" s="165"/>
      <c r="D18" s="67" t="s">
        <v>68</v>
      </c>
      <c r="E18" s="157"/>
      <c r="F18" s="67" t="s">
        <v>72</v>
      </c>
      <c r="G18" s="157"/>
      <c r="H18" s="67" t="s">
        <v>76</v>
      </c>
      <c r="I18" s="158"/>
      <c r="J18" s="64"/>
      <c r="K18" s="69"/>
    </row>
    <row r="19" spans="1:11" s="62" customFormat="1" ht="15" customHeight="1">
      <c r="A19" s="159">
        <v>44114</v>
      </c>
      <c r="B19" s="161" t="s">
        <v>37</v>
      </c>
      <c r="C19" s="164" t="s">
        <v>63</v>
      </c>
      <c r="D19" s="63" t="s">
        <v>79</v>
      </c>
      <c r="E19" s="166" t="s">
        <v>62</v>
      </c>
      <c r="F19" s="63" t="s">
        <v>83</v>
      </c>
      <c r="G19" s="166" t="s">
        <v>62</v>
      </c>
      <c r="H19" s="63" t="s">
        <v>84</v>
      </c>
      <c r="I19" s="157"/>
      <c r="J19" s="68"/>
      <c r="K19" s="61"/>
    </row>
    <row r="20" spans="1:11" customFormat="1" ht="15" customHeight="1">
      <c r="A20" s="159"/>
      <c r="B20" s="162"/>
      <c r="C20" s="164"/>
      <c r="D20" s="64" t="s">
        <v>69</v>
      </c>
      <c r="E20" s="166"/>
      <c r="F20" s="65" t="s">
        <v>73</v>
      </c>
      <c r="G20" s="166"/>
      <c r="H20" s="65" t="s">
        <v>77</v>
      </c>
      <c r="I20" s="158"/>
      <c r="J20" s="64"/>
      <c r="K20" s="69"/>
    </row>
    <row r="21" spans="1:11" s="62" customFormat="1" ht="15" customHeight="1">
      <c r="A21" s="159"/>
      <c r="B21" s="162"/>
      <c r="C21" s="164"/>
      <c r="D21" s="66" t="s">
        <v>82</v>
      </c>
      <c r="E21" s="166"/>
      <c r="F21" s="63" t="s">
        <v>85</v>
      </c>
      <c r="G21" s="166"/>
      <c r="H21" s="63" t="s">
        <v>81</v>
      </c>
      <c r="I21" s="158"/>
      <c r="J21" s="68"/>
      <c r="K21" s="69"/>
    </row>
    <row r="22" spans="1:11" s="62" customFormat="1" ht="15" customHeight="1">
      <c r="A22" s="160"/>
      <c r="B22" s="163"/>
      <c r="C22" s="165"/>
      <c r="D22" s="67" t="s">
        <v>70</v>
      </c>
      <c r="E22" s="157"/>
      <c r="F22" s="67" t="s">
        <v>74</v>
      </c>
      <c r="G22" s="157"/>
      <c r="H22" s="67" t="s">
        <v>78</v>
      </c>
      <c r="I22" s="158"/>
      <c r="J22" s="64"/>
      <c r="K22" s="69"/>
    </row>
    <row r="23" spans="1:11" s="62" customFormat="1" ht="15" customHeight="1">
      <c r="A23" s="159">
        <v>44157</v>
      </c>
      <c r="B23" s="167" t="s">
        <v>60</v>
      </c>
      <c r="C23" s="164" t="s">
        <v>64</v>
      </c>
      <c r="D23" s="63"/>
      <c r="E23" s="166" t="s">
        <v>62</v>
      </c>
      <c r="F23" s="63"/>
      <c r="G23" s="166" t="s">
        <v>62</v>
      </c>
      <c r="H23" s="63"/>
      <c r="I23" s="157"/>
      <c r="J23" s="68"/>
      <c r="K23" s="61"/>
    </row>
    <row r="24" spans="1:11" customFormat="1" ht="15" customHeight="1">
      <c r="A24" s="159"/>
      <c r="B24" s="168"/>
      <c r="C24" s="164"/>
      <c r="D24" s="64"/>
      <c r="E24" s="166"/>
      <c r="F24" s="65"/>
      <c r="G24" s="166"/>
      <c r="H24" s="65"/>
      <c r="I24" s="158"/>
      <c r="J24" s="64"/>
      <c r="K24" s="69"/>
    </row>
    <row r="25" spans="1:11" s="62" customFormat="1" ht="15" customHeight="1">
      <c r="A25" s="159"/>
      <c r="B25" s="168"/>
      <c r="C25" s="164"/>
      <c r="D25" s="66"/>
      <c r="E25" s="166"/>
      <c r="F25" s="63"/>
      <c r="G25" s="166"/>
      <c r="H25" s="63"/>
      <c r="I25" s="158"/>
      <c r="J25" s="68"/>
      <c r="K25" s="69"/>
    </row>
    <row r="26" spans="1:11" s="62" customFormat="1" ht="15" customHeight="1">
      <c r="A26" s="160"/>
      <c r="B26" s="169"/>
      <c r="C26" s="165"/>
      <c r="D26" s="67"/>
      <c r="E26" s="157"/>
      <c r="F26" s="67"/>
      <c r="G26" s="157"/>
      <c r="H26" s="67"/>
      <c r="I26" s="158"/>
      <c r="J26" s="64"/>
      <c r="K26" s="69"/>
    </row>
    <row r="27" spans="1:11" s="62" customFormat="1" ht="15" customHeight="1">
      <c r="A27" s="159">
        <v>44163</v>
      </c>
      <c r="B27" s="161" t="s">
        <v>37</v>
      </c>
      <c r="C27" s="164" t="s">
        <v>65</v>
      </c>
      <c r="D27" s="63"/>
      <c r="E27" s="166" t="s">
        <v>62</v>
      </c>
      <c r="F27" s="63"/>
      <c r="G27" s="166" t="s">
        <v>62</v>
      </c>
      <c r="H27" s="63"/>
      <c r="I27" s="157"/>
      <c r="J27" s="68"/>
      <c r="K27" s="61"/>
    </row>
    <row r="28" spans="1:11" customFormat="1" ht="15" customHeight="1">
      <c r="A28" s="159"/>
      <c r="B28" s="162"/>
      <c r="C28" s="164"/>
      <c r="D28" s="64"/>
      <c r="E28" s="166"/>
      <c r="F28" s="65"/>
      <c r="G28" s="166"/>
      <c r="H28" s="65"/>
      <c r="I28" s="158"/>
      <c r="J28" s="64"/>
      <c r="K28" s="69"/>
    </row>
    <row r="29" spans="1:11" s="62" customFormat="1" ht="15" customHeight="1">
      <c r="A29" s="159"/>
      <c r="B29" s="162"/>
      <c r="C29" s="164"/>
      <c r="D29" s="66"/>
      <c r="E29" s="166"/>
      <c r="F29" s="63"/>
      <c r="G29" s="166"/>
      <c r="H29" s="63"/>
      <c r="I29" s="158"/>
      <c r="J29" s="68"/>
      <c r="K29" s="69"/>
    </row>
    <row r="30" spans="1:11" s="62" customFormat="1" ht="15" customHeight="1">
      <c r="A30" s="160"/>
      <c r="B30" s="163"/>
      <c r="C30" s="165"/>
      <c r="D30" s="67"/>
      <c r="E30" s="157"/>
      <c r="F30" s="67"/>
      <c r="G30" s="157"/>
      <c r="H30" s="67"/>
      <c r="I30" s="158"/>
      <c r="J30" s="64"/>
      <c r="K30" s="69"/>
    </row>
    <row r="31" spans="1:11" s="62" customFormat="1" ht="15" customHeight="1">
      <c r="A31" s="159">
        <v>44177</v>
      </c>
      <c r="B31" s="161" t="s">
        <v>37</v>
      </c>
      <c r="C31" s="164" t="s">
        <v>66</v>
      </c>
      <c r="D31" s="63"/>
      <c r="E31" s="166" t="s">
        <v>62</v>
      </c>
      <c r="F31" s="63"/>
      <c r="G31" s="166" t="s">
        <v>62</v>
      </c>
      <c r="H31" s="63"/>
      <c r="I31" s="157"/>
      <c r="J31" s="68"/>
      <c r="K31" s="61"/>
    </row>
    <row r="32" spans="1:11" customFormat="1" ht="15" customHeight="1">
      <c r="A32" s="159"/>
      <c r="B32" s="162"/>
      <c r="C32" s="164"/>
      <c r="D32" s="64"/>
      <c r="E32" s="166"/>
      <c r="F32" s="65"/>
      <c r="G32" s="166"/>
      <c r="H32" s="65"/>
      <c r="I32" s="158"/>
      <c r="J32" s="64"/>
      <c r="K32" s="69"/>
    </row>
    <row r="33" spans="1:11" s="62" customFormat="1" ht="15" customHeight="1">
      <c r="A33" s="159"/>
      <c r="B33" s="162"/>
      <c r="C33" s="164"/>
      <c r="D33" s="66"/>
      <c r="E33" s="166"/>
      <c r="F33" s="63"/>
      <c r="G33" s="166"/>
      <c r="H33" s="63"/>
      <c r="I33" s="158"/>
      <c r="J33" s="68"/>
      <c r="K33" s="69"/>
    </row>
    <row r="34" spans="1:11" s="62" customFormat="1" ht="15" customHeight="1">
      <c r="A34" s="160"/>
      <c r="B34" s="163"/>
      <c r="C34" s="165"/>
      <c r="D34" s="67"/>
      <c r="E34" s="157"/>
      <c r="F34" s="67"/>
      <c r="G34" s="157"/>
      <c r="H34" s="67"/>
      <c r="I34" s="158"/>
      <c r="J34" s="64"/>
      <c r="K34" s="69"/>
    </row>
    <row r="35" spans="1:11" ht="14.25">
      <c r="A35" s="3"/>
      <c r="B35" s="4"/>
      <c r="C35" s="5"/>
      <c r="D35" s="5"/>
      <c r="E35" s="5"/>
      <c r="F35" s="5"/>
      <c r="G35" s="5"/>
      <c r="H35" s="5"/>
      <c r="I35" s="6"/>
    </row>
    <row r="36" spans="1:11" ht="20.100000000000001" customHeight="1">
      <c r="A36" s="212" t="s">
        <v>54</v>
      </c>
      <c r="B36" s="213"/>
      <c r="C36" s="213"/>
      <c r="D36" s="214" t="s">
        <v>57</v>
      </c>
      <c r="E36" s="166"/>
      <c r="F36" s="215"/>
      <c r="G36" s="224"/>
      <c r="H36" s="225"/>
      <c r="I36" s="60"/>
    </row>
    <row r="37" spans="1:11" ht="20.100000000000001" customHeight="1">
      <c r="A37" s="213"/>
      <c r="B37" s="213"/>
      <c r="C37" s="213"/>
      <c r="D37" s="166"/>
      <c r="E37" s="166"/>
      <c r="F37" s="226"/>
      <c r="G37" s="227"/>
      <c r="H37" s="228"/>
      <c r="I37" s="203"/>
    </row>
    <row r="38" spans="1:11" ht="20.100000000000001" customHeight="1">
      <c r="A38" s="213"/>
      <c r="B38" s="213"/>
      <c r="C38" s="213"/>
      <c r="D38" s="166"/>
      <c r="E38" s="166"/>
      <c r="F38" s="229"/>
      <c r="G38" s="230"/>
      <c r="H38" s="231"/>
      <c r="I38" s="203"/>
    </row>
    <row r="39" spans="1:11" ht="20.100000000000001" customHeight="1">
      <c r="A39" s="232" t="s">
        <v>58</v>
      </c>
      <c r="B39" s="233"/>
      <c r="C39" s="234"/>
      <c r="D39" s="241" t="s">
        <v>59</v>
      </c>
      <c r="E39" s="242"/>
      <c r="F39" s="215"/>
      <c r="G39" s="216"/>
      <c r="H39" s="217"/>
      <c r="I39" s="60"/>
    </row>
    <row r="40" spans="1:11" ht="20.100000000000001" customHeight="1">
      <c r="A40" s="235"/>
      <c r="B40" s="236"/>
      <c r="C40" s="237"/>
      <c r="D40" s="243"/>
      <c r="E40" s="244"/>
      <c r="F40" s="218"/>
      <c r="G40" s="219"/>
      <c r="H40" s="220"/>
      <c r="I40" s="208"/>
    </row>
    <row r="41" spans="1:11" ht="20.100000000000001" customHeight="1">
      <c r="A41" s="238"/>
      <c r="B41" s="239"/>
      <c r="C41" s="240"/>
      <c r="D41" s="245"/>
      <c r="E41" s="246"/>
      <c r="F41" s="221"/>
      <c r="G41" s="222"/>
      <c r="H41" s="223"/>
      <c r="I41" s="209"/>
    </row>
    <row r="42" spans="1:11" ht="20.100000000000001" customHeight="1">
      <c r="A42" s="212" t="s">
        <v>55</v>
      </c>
      <c r="B42" s="213"/>
      <c r="C42" s="213"/>
      <c r="D42" s="214" t="s">
        <v>56</v>
      </c>
      <c r="E42" s="166"/>
      <c r="F42" s="215"/>
      <c r="G42" s="216"/>
      <c r="H42" s="217"/>
      <c r="I42" s="60"/>
    </row>
    <row r="43" spans="1:11" ht="20.100000000000001" customHeight="1">
      <c r="A43" s="213"/>
      <c r="B43" s="213"/>
      <c r="C43" s="213"/>
      <c r="D43" s="166"/>
      <c r="E43" s="166"/>
      <c r="F43" s="218"/>
      <c r="G43" s="219"/>
      <c r="H43" s="220"/>
      <c r="I43" s="203"/>
    </row>
    <row r="44" spans="1:11" ht="20.100000000000001" customHeight="1">
      <c r="A44" s="213"/>
      <c r="B44" s="213"/>
      <c r="C44" s="213"/>
      <c r="D44" s="166"/>
      <c r="E44" s="166"/>
      <c r="F44" s="221"/>
      <c r="G44" s="222"/>
      <c r="H44" s="223"/>
      <c r="I44" s="203"/>
    </row>
    <row r="45" spans="1:11" ht="14.25" hidden="1" customHeight="1">
      <c r="C45" s="7">
        <v>5</v>
      </c>
      <c r="D45" s="8">
        <v>42875</v>
      </c>
      <c r="E45" s="7" t="s">
        <v>37</v>
      </c>
      <c r="F45" s="210" t="s">
        <v>38</v>
      </c>
      <c r="G45" s="210"/>
      <c r="H45" s="210"/>
      <c r="I45" s="7"/>
    </row>
    <row r="46" spans="1:11" ht="14.25" hidden="1" customHeight="1">
      <c r="C46" s="9">
        <v>6</v>
      </c>
      <c r="D46" s="10">
        <v>42876</v>
      </c>
      <c r="E46" s="9" t="s">
        <v>39</v>
      </c>
      <c r="F46" s="204" t="s">
        <v>38</v>
      </c>
      <c r="G46" s="204"/>
      <c r="H46" s="204"/>
      <c r="I46" s="9"/>
    </row>
    <row r="47" spans="1:11" ht="14.25" hidden="1" customHeight="1">
      <c r="C47" s="9" t="s">
        <v>40</v>
      </c>
      <c r="D47" s="10">
        <v>42882</v>
      </c>
      <c r="E47" s="9" t="s">
        <v>41</v>
      </c>
      <c r="F47" s="204" t="s">
        <v>38</v>
      </c>
      <c r="G47" s="204"/>
      <c r="H47" s="204"/>
      <c r="I47" s="9"/>
      <c r="J47" s="11" t="s">
        <v>42</v>
      </c>
    </row>
    <row r="48" spans="1:11" ht="14.25" hidden="1" customHeight="1">
      <c r="J48" s="12"/>
    </row>
    <row r="49" spans="3:10" ht="14.25" hidden="1" customHeight="1">
      <c r="C49" s="13" t="s">
        <v>43</v>
      </c>
      <c r="J49" s="14"/>
    </row>
    <row r="50" spans="3:10" ht="15" hidden="1" customHeight="1" thickBot="1">
      <c r="C50" s="15"/>
      <c r="D50" s="16"/>
      <c r="E50" s="17"/>
      <c r="F50" s="205" t="s">
        <v>36</v>
      </c>
      <c r="G50" s="205"/>
      <c r="H50" s="11" t="s">
        <v>44</v>
      </c>
      <c r="I50" s="18"/>
      <c r="J50" s="19">
        <v>1</v>
      </c>
    </row>
    <row r="51" spans="3:10" ht="14.25" hidden="1" customHeight="1">
      <c r="C51" s="20"/>
      <c r="D51" s="7"/>
      <c r="E51" s="21" t="s">
        <v>45</v>
      </c>
      <c r="F51" s="206"/>
      <c r="G51" s="207"/>
      <c r="H51" s="12"/>
      <c r="I51" s="22"/>
      <c r="J51" s="23">
        <v>2</v>
      </c>
    </row>
    <row r="52" spans="3:10" ht="15" hidden="1" customHeight="1" thickBot="1">
      <c r="C52" s="24"/>
      <c r="D52" s="25"/>
      <c r="E52" s="26" t="s">
        <v>46</v>
      </c>
      <c r="F52" s="211"/>
      <c r="G52" s="211"/>
      <c r="H52" s="14"/>
      <c r="I52" s="27"/>
      <c r="J52" s="23">
        <v>3</v>
      </c>
    </row>
    <row r="53" spans="3:10" ht="14.25" hidden="1" customHeight="1">
      <c r="C53" s="20">
        <v>1</v>
      </c>
      <c r="D53" s="28">
        <v>0.375</v>
      </c>
      <c r="E53" s="29">
        <v>0.40625</v>
      </c>
      <c r="F53" s="19">
        <v>1</v>
      </c>
      <c r="G53" s="22">
        <v>2</v>
      </c>
      <c r="H53" s="19">
        <v>1</v>
      </c>
      <c r="I53" s="22">
        <v>4</v>
      </c>
      <c r="J53" s="23">
        <v>4</v>
      </c>
    </row>
    <row r="54" spans="3:10" ht="14.25" hidden="1" customHeight="1">
      <c r="C54" s="30">
        <v>2</v>
      </c>
      <c r="D54" s="31">
        <v>0.40972222222222227</v>
      </c>
      <c r="E54" s="32">
        <v>0.44097222222222227</v>
      </c>
      <c r="F54" s="23">
        <v>3</v>
      </c>
      <c r="G54" s="33">
        <v>4</v>
      </c>
      <c r="H54" s="23">
        <v>2</v>
      </c>
      <c r="I54" s="33">
        <v>5</v>
      </c>
      <c r="J54" s="23">
        <v>5</v>
      </c>
    </row>
    <row r="55" spans="3:10" ht="14.25" hidden="1" customHeight="1">
      <c r="C55" s="30">
        <v>3</v>
      </c>
      <c r="D55" s="31">
        <v>0.44444444444444497</v>
      </c>
      <c r="E55" s="32">
        <v>0.47569444444444497</v>
      </c>
      <c r="F55" s="23">
        <v>5</v>
      </c>
      <c r="G55" s="33">
        <v>6</v>
      </c>
      <c r="H55" s="23">
        <v>3</v>
      </c>
      <c r="I55" s="33">
        <v>6</v>
      </c>
      <c r="J55" s="23">
        <v>1</v>
      </c>
    </row>
    <row r="56" spans="3:10" ht="14.25" hidden="1" customHeight="1">
      <c r="C56" s="30">
        <v>4</v>
      </c>
      <c r="D56" s="31">
        <v>0.47916666666666702</v>
      </c>
      <c r="E56" s="32">
        <v>0.51041666666666696</v>
      </c>
      <c r="F56" s="23">
        <v>7</v>
      </c>
      <c r="G56" s="33">
        <v>8</v>
      </c>
      <c r="H56" s="23">
        <v>4</v>
      </c>
      <c r="I56" s="33">
        <v>7</v>
      </c>
      <c r="J56" s="23">
        <v>2</v>
      </c>
    </row>
    <row r="57" spans="3:10" ht="14.25" hidden="1" customHeight="1">
      <c r="C57" s="30">
        <v>5</v>
      </c>
      <c r="D57" s="31">
        <v>0.51388888888888895</v>
      </c>
      <c r="E57" s="32">
        <v>0.54513888888888895</v>
      </c>
      <c r="F57" s="23">
        <v>1</v>
      </c>
      <c r="G57" s="33">
        <v>9</v>
      </c>
      <c r="H57" s="23">
        <v>5</v>
      </c>
      <c r="I57" s="33">
        <v>8</v>
      </c>
      <c r="J57" s="23">
        <v>3</v>
      </c>
    </row>
    <row r="58" spans="3:10" ht="14.25" hidden="1" customHeight="1">
      <c r="C58" s="30">
        <v>6</v>
      </c>
      <c r="D58" s="31">
        <v>0.54861111111111105</v>
      </c>
      <c r="E58" s="32">
        <v>0.57986111111111105</v>
      </c>
      <c r="F58" s="23">
        <v>2</v>
      </c>
      <c r="G58" s="33">
        <v>3</v>
      </c>
      <c r="H58" s="23">
        <v>6</v>
      </c>
      <c r="I58" s="33">
        <v>9</v>
      </c>
      <c r="J58" s="14">
        <v>4</v>
      </c>
    </row>
    <row r="59" spans="3:10" ht="14.25" hidden="1" customHeight="1">
      <c r="C59" s="30">
        <v>7</v>
      </c>
      <c r="D59" s="31">
        <v>0.58333333333333404</v>
      </c>
      <c r="E59" s="32">
        <v>0.61458333333333404</v>
      </c>
      <c r="F59" s="23">
        <v>4</v>
      </c>
      <c r="G59" s="33">
        <v>5</v>
      </c>
      <c r="H59" s="23">
        <v>7</v>
      </c>
      <c r="I59" s="33">
        <v>7</v>
      </c>
    </row>
    <row r="60" spans="3:10" ht="14.25" hidden="1" customHeight="1">
      <c r="C60" s="30">
        <v>8</v>
      </c>
      <c r="D60" s="31">
        <v>0.61805555555555602</v>
      </c>
      <c r="E60" s="32">
        <v>0.64930555555555602</v>
      </c>
      <c r="F60" s="23">
        <v>6</v>
      </c>
      <c r="G60" s="33">
        <v>7</v>
      </c>
      <c r="H60" s="23">
        <v>1</v>
      </c>
      <c r="I60" s="33">
        <v>8</v>
      </c>
    </row>
    <row r="61" spans="3:10" ht="15" hidden="1" customHeight="1" thickBot="1">
      <c r="C61" s="24">
        <v>9</v>
      </c>
      <c r="D61" s="34">
        <v>0.65277777777777801</v>
      </c>
      <c r="E61" s="35">
        <v>0.68402777777777801</v>
      </c>
      <c r="F61" s="14">
        <v>8</v>
      </c>
      <c r="G61" s="27">
        <v>9</v>
      </c>
      <c r="H61" s="14">
        <v>2</v>
      </c>
      <c r="I61" s="27">
        <v>9</v>
      </c>
      <c r="J61" s="36" t="s">
        <v>42</v>
      </c>
    </row>
    <row r="62" spans="3:10" ht="14.25" hidden="1" customHeight="1">
      <c r="J62" s="37"/>
    </row>
    <row r="63" spans="3:10" ht="14.25" hidden="1" customHeight="1">
      <c r="C63" s="13" t="s">
        <v>47</v>
      </c>
      <c r="J63" s="38"/>
    </row>
    <row r="64" spans="3:10" ht="15" hidden="1" customHeight="1" thickBot="1">
      <c r="C64" s="39"/>
      <c r="D64" s="40"/>
      <c r="E64" s="40"/>
      <c r="F64" s="36" t="s">
        <v>36</v>
      </c>
      <c r="G64" s="41"/>
      <c r="H64" s="36" t="s">
        <v>44</v>
      </c>
      <c r="I64" s="41"/>
      <c r="J64" s="42">
        <v>1</v>
      </c>
    </row>
    <row r="65" spans="3:10" ht="14.25" hidden="1" customHeight="1">
      <c r="C65" s="43"/>
      <c r="D65" s="44"/>
      <c r="E65" s="45" t="s">
        <v>45</v>
      </c>
      <c r="F65" s="46"/>
      <c r="G65" s="47"/>
      <c r="H65" s="37"/>
      <c r="I65" s="47"/>
      <c r="J65" s="33">
        <v>2</v>
      </c>
    </row>
    <row r="66" spans="3:10" ht="15" hidden="1" customHeight="1" thickBot="1">
      <c r="C66" s="24"/>
      <c r="D66" s="25"/>
      <c r="E66" s="48" t="s">
        <v>46</v>
      </c>
      <c r="F66" s="49"/>
      <c r="G66" s="48"/>
      <c r="H66" s="38"/>
      <c r="I66" s="48"/>
      <c r="J66" s="33">
        <v>3</v>
      </c>
    </row>
    <row r="67" spans="3:10" ht="14.25" hidden="1" customHeight="1">
      <c r="C67" s="20">
        <v>1</v>
      </c>
      <c r="D67" s="28">
        <v>0.375</v>
      </c>
      <c r="E67" s="50">
        <v>0.40625</v>
      </c>
      <c r="F67" s="51">
        <v>1</v>
      </c>
      <c r="G67" s="45">
        <v>2</v>
      </c>
      <c r="H67" s="52">
        <v>2</v>
      </c>
      <c r="I67" s="45">
        <v>4</v>
      </c>
      <c r="J67" s="53">
        <v>4</v>
      </c>
    </row>
    <row r="68" spans="3:10" ht="14.25" hidden="1" customHeight="1">
      <c r="C68" s="30">
        <v>2</v>
      </c>
      <c r="D68" s="31">
        <v>0.40972222222222227</v>
      </c>
      <c r="E68" s="54">
        <v>0.44097222222222227</v>
      </c>
      <c r="F68" s="23">
        <v>3</v>
      </c>
      <c r="G68" s="55">
        <v>4</v>
      </c>
      <c r="H68" s="33">
        <v>4</v>
      </c>
      <c r="I68" s="55">
        <v>5</v>
      </c>
      <c r="J68" s="33">
        <v>5</v>
      </c>
    </row>
    <row r="69" spans="3:10" ht="14.25" hidden="1" customHeight="1">
      <c r="C69" s="30">
        <v>3</v>
      </c>
      <c r="D69" s="31">
        <v>0.44444444444444497</v>
      </c>
      <c r="E69" s="54">
        <v>0.47569444444444497</v>
      </c>
      <c r="F69" s="23">
        <v>5</v>
      </c>
      <c r="G69" s="55">
        <v>6</v>
      </c>
      <c r="H69" s="33">
        <v>6</v>
      </c>
      <c r="I69" s="55">
        <v>6</v>
      </c>
      <c r="J69" s="33">
        <v>6</v>
      </c>
    </row>
    <row r="70" spans="3:10" ht="14.25" hidden="1" customHeight="1">
      <c r="C70" s="30">
        <v>4</v>
      </c>
      <c r="D70" s="31">
        <v>0.47916666666666702</v>
      </c>
      <c r="E70" s="54">
        <v>0.51041666666666696</v>
      </c>
      <c r="F70" s="23">
        <v>7</v>
      </c>
      <c r="G70" s="55">
        <v>8</v>
      </c>
      <c r="H70" s="33">
        <v>8</v>
      </c>
      <c r="I70" s="55">
        <v>7</v>
      </c>
      <c r="J70" s="33">
        <v>1</v>
      </c>
    </row>
    <row r="71" spans="3:10" ht="14.25" hidden="1" customHeight="1">
      <c r="C71" s="30">
        <v>5</v>
      </c>
      <c r="D71" s="31">
        <v>0.51388888888888895</v>
      </c>
      <c r="E71" s="54">
        <v>0.54513888888888895</v>
      </c>
      <c r="F71" s="56">
        <v>9</v>
      </c>
      <c r="G71" s="57">
        <v>10</v>
      </c>
      <c r="H71" s="53">
        <v>1</v>
      </c>
      <c r="I71" s="57">
        <v>8</v>
      </c>
      <c r="J71" s="33">
        <v>2</v>
      </c>
    </row>
    <row r="72" spans="3:10" ht="14.25" hidden="1" customHeight="1">
      <c r="C72" s="30">
        <v>6</v>
      </c>
      <c r="D72" s="31">
        <v>0.54861111111111105</v>
      </c>
      <c r="E72" s="54">
        <v>0.57986111111111105</v>
      </c>
      <c r="F72" s="23">
        <v>1</v>
      </c>
      <c r="G72" s="55">
        <v>3</v>
      </c>
      <c r="H72" s="33">
        <v>3</v>
      </c>
      <c r="I72" s="55">
        <v>9</v>
      </c>
      <c r="J72" s="38">
        <v>3</v>
      </c>
    </row>
    <row r="73" spans="3:10" ht="14.25" hidden="1" customHeight="1">
      <c r="C73" s="30">
        <v>7</v>
      </c>
      <c r="D73" s="31">
        <v>0.58333333333333404</v>
      </c>
      <c r="E73" s="54">
        <v>0.61458333333333404</v>
      </c>
      <c r="F73" s="23">
        <v>2</v>
      </c>
      <c r="G73" s="55">
        <v>4</v>
      </c>
      <c r="H73" s="33">
        <v>4</v>
      </c>
      <c r="I73" s="55">
        <v>10</v>
      </c>
    </row>
    <row r="74" spans="3:10" ht="14.25" hidden="1" customHeight="1">
      <c r="C74" s="30">
        <v>8</v>
      </c>
      <c r="D74" s="31">
        <v>0.61805555555555602</v>
      </c>
      <c r="E74" s="54">
        <v>0.64930555555555602</v>
      </c>
      <c r="F74" s="23">
        <v>5</v>
      </c>
      <c r="G74" s="55">
        <v>7</v>
      </c>
      <c r="H74" s="33">
        <v>7</v>
      </c>
      <c r="I74" s="55">
        <v>9</v>
      </c>
    </row>
    <row r="75" spans="3:10" ht="15" hidden="1" customHeight="1" thickBot="1">
      <c r="C75" s="24">
        <v>9</v>
      </c>
      <c r="D75" s="34">
        <v>0.65277777777777801</v>
      </c>
      <c r="E75" s="58">
        <v>0.68402777777777801</v>
      </c>
      <c r="F75" s="49">
        <v>6</v>
      </c>
      <c r="G75" s="48">
        <v>8</v>
      </c>
      <c r="H75" s="38">
        <v>8</v>
      </c>
      <c r="I75" s="48">
        <v>10</v>
      </c>
    </row>
    <row r="76" spans="3:10" ht="14.25" hidden="1" customHeight="1"/>
    <row r="77" spans="3:10" ht="15" hidden="1" customHeight="1" thickBot="1">
      <c r="F77" s="59"/>
      <c r="G77" s="1" t="s">
        <v>48</v>
      </c>
    </row>
    <row r="78" spans="3:10" ht="14.25" hidden="1" customHeight="1">
      <c r="F78" s="1" t="s">
        <v>49</v>
      </c>
    </row>
    <row r="79" spans="3:10" ht="14.25" hidden="1" customHeight="1"/>
    <row r="80" spans="3:10" ht="14.25" hidden="1" customHeight="1"/>
    <row r="81" ht="14.25" hidden="1" customHeight="1"/>
    <row r="82" ht="14.25" hidden="1" customHeight="1"/>
    <row r="83" ht="14.25" hidden="1" customHeight="1"/>
    <row r="84" ht="14.25" hidden="1" customHeight="1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</sheetData>
  <mergeCells count="100">
    <mergeCell ref="F52:G52"/>
    <mergeCell ref="A42:C44"/>
    <mergeCell ref="D42:E44"/>
    <mergeCell ref="F42:H44"/>
    <mergeCell ref="F36:H38"/>
    <mergeCell ref="A39:C41"/>
    <mergeCell ref="D39:E41"/>
    <mergeCell ref="F39:H39"/>
    <mergeCell ref="F40:H40"/>
    <mergeCell ref="F41:H41"/>
    <mergeCell ref="A36:C38"/>
    <mergeCell ref="D36:E38"/>
    <mergeCell ref="I37:I38"/>
    <mergeCell ref="F47:H47"/>
    <mergeCell ref="F50:G50"/>
    <mergeCell ref="F51:G51"/>
    <mergeCell ref="I40:I41"/>
    <mergeCell ref="I43:I44"/>
    <mergeCell ref="F45:H45"/>
    <mergeCell ref="F46:H4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A1:I1"/>
    <mergeCell ref="A2:I2"/>
    <mergeCell ref="A4:B6"/>
    <mergeCell ref="C4:D4"/>
    <mergeCell ref="E4:F4"/>
    <mergeCell ref="G4:H4"/>
    <mergeCell ref="I4:I5"/>
    <mergeCell ref="C5:D5"/>
    <mergeCell ref="E5:F5"/>
    <mergeCell ref="G5:H5"/>
    <mergeCell ref="C6:D6"/>
    <mergeCell ref="E6:F6"/>
    <mergeCell ref="G6:H6"/>
    <mergeCell ref="I15:I16"/>
    <mergeCell ref="I17:I18"/>
    <mergeCell ref="I19:I20"/>
    <mergeCell ref="A19:A22"/>
    <mergeCell ref="B19:B22"/>
    <mergeCell ref="C19:C22"/>
    <mergeCell ref="E19:E22"/>
    <mergeCell ref="G19:G22"/>
    <mergeCell ref="I21:I22"/>
    <mergeCell ref="A15:A18"/>
    <mergeCell ref="B15:B18"/>
    <mergeCell ref="C15:C18"/>
    <mergeCell ref="E15:E18"/>
    <mergeCell ref="G15:G18"/>
    <mergeCell ref="I23:I24"/>
    <mergeCell ref="I25:I26"/>
    <mergeCell ref="A27:A30"/>
    <mergeCell ref="B27:B30"/>
    <mergeCell ref="C27:C30"/>
    <mergeCell ref="E27:E30"/>
    <mergeCell ref="G27:G30"/>
    <mergeCell ref="I27:I28"/>
    <mergeCell ref="I29:I30"/>
    <mergeCell ref="A23:A26"/>
    <mergeCell ref="B23:B26"/>
    <mergeCell ref="C23:C26"/>
    <mergeCell ref="E23:E26"/>
    <mergeCell ref="G23:G26"/>
    <mergeCell ref="I31:I32"/>
    <mergeCell ref="I33:I34"/>
    <mergeCell ref="A31:A34"/>
    <mergeCell ref="B31:B34"/>
    <mergeCell ref="C31:C34"/>
    <mergeCell ref="E31:E34"/>
    <mergeCell ref="G31:G34"/>
  </mergeCells>
  <phoneticPr fontId="3"/>
  <hyperlinks>
    <hyperlink ref="F38" r:id="rId1" display="mailto:s-to.sino@ss-souzou.co.jp"/>
    <hyperlink ref="F44" r:id="rId2" display="mailto:sumyno5@ybb.ne.jp"/>
  </hyperlinks>
  <printOptions horizontalCentered="1"/>
  <pageMargins left="0" right="0" top="0.39370078740157483" bottom="0.39370078740157483" header="0.15748031496062992" footer="0.15748031496062992"/>
  <pageSetup paperSize="9" scale="94" orientation="portrait" horizontalDpi="4294967293" r:id="rId3"/>
  <ignoredErrors>
    <ignoredError sqref="A7:B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4"/>
  <sheetViews>
    <sheetView view="pageBreakPreview" zoomScaleNormal="100" zoomScaleSheetLayoutView="100" workbookViewId="0">
      <selection activeCell="A39" sqref="A39"/>
    </sheetView>
  </sheetViews>
  <sheetFormatPr defaultRowHeight="13.5"/>
  <cols>
    <col min="1" max="1" width="8.625" style="72" customWidth="1"/>
    <col min="2" max="2" width="9" style="72"/>
    <col min="3" max="3" width="13.875" style="72" customWidth="1"/>
    <col min="4" max="4" width="9" style="72"/>
    <col min="5" max="5" width="13.875" style="72" bestFit="1" customWidth="1"/>
    <col min="6" max="6" width="9" style="72"/>
    <col min="7" max="7" width="13.875" style="72" bestFit="1" customWidth="1"/>
    <col min="8" max="8" width="9" style="72"/>
    <col min="9" max="9" width="13.875" style="72" bestFit="1" customWidth="1"/>
    <col min="10" max="10" width="9.5" style="72" bestFit="1" customWidth="1"/>
    <col min="11" max="11" width="9" style="72"/>
    <col min="12" max="12" width="14.375" style="72" bestFit="1" customWidth="1"/>
    <col min="13" max="13" width="9" style="72"/>
    <col min="14" max="14" width="14.625" style="72" bestFit="1" customWidth="1"/>
    <col min="15" max="250" width="9" style="72"/>
    <col min="251" max="251" width="8.625" style="72" customWidth="1"/>
    <col min="252" max="252" width="9" style="72"/>
    <col min="253" max="253" width="13.875" style="72" customWidth="1"/>
    <col min="254" max="254" width="9" style="72"/>
    <col min="255" max="255" width="13.875" style="72" bestFit="1" customWidth="1"/>
    <col min="256" max="256" width="9" style="72"/>
    <col min="257" max="257" width="13.875" style="72" bestFit="1" customWidth="1"/>
    <col min="258" max="16384" width="9" style="72"/>
  </cols>
  <sheetData>
    <row r="1" spans="1:9" ht="18.75">
      <c r="A1" s="247" t="s">
        <v>86</v>
      </c>
      <c r="B1" s="247"/>
      <c r="C1" s="247"/>
      <c r="D1" s="247"/>
      <c r="E1" s="247"/>
      <c r="F1" s="247"/>
      <c r="G1" s="247"/>
      <c r="H1" s="247"/>
      <c r="I1" s="247"/>
    </row>
    <row r="2" spans="1:9" ht="18.75">
      <c r="A2" s="248" t="s">
        <v>87</v>
      </c>
      <c r="B2" s="248"/>
      <c r="C2" s="248"/>
      <c r="D2" s="248"/>
      <c r="E2" s="248"/>
      <c r="F2" s="248"/>
      <c r="G2" s="248"/>
      <c r="H2" s="248"/>
      <c r="I2" s="248"/>
    </row>
    <row r="3" spans="1:9" ht="11.2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7.25">
      <c r="A4" s="249" t="s">
        <v>88</v>
      </c>
      <c r="B4" s="250"/>
      <c r="C4" s="250"/>
      <c r="D4" s="250"/>
      <c r="E4" s="250"/>
      <c r="F4" s="250"/>
      <c r="G4" s="250"/>
      <c r="H4" s="250"/>
      <c r="I4" s="250"/>
    </row>
    <row r="5" spans="1:9">
      <c r="A5" s="74" t="s">
        <v>89</v>
      </c>
      <c r="B5" s="251" t="s">
        <v>90</v>
      </c>
      <c r="C5" s="252"/>
      <c r="D5" s="251" t="s">
        <v>92</v>
      </c>
      <c r="E5" s="253"/>
      <c r="F5" s="251" t="s">
        <v>93</v>
      </c>
      <c r="G5" s="253"/>
      <c r="H5" s="251" t="s">
        <v>94</v>
      </c>
      <c r="I5" s="252"/>
    </row>
    <row r="6" spans="1:9">
      <c r="A6" s="74" t="s">
        <v>95</v>
      </c>
      <c r="B6" s="254" t="s">
        <v>96</v>
      </c>
      <c r="C6" s="257"/>
      <c r="D6" s="254" t="s">
        <v>97</v>
      </c>
      <c r="E6" s="256"/>
      <c r="F6" s="254" t="s">
        <v>98</v>
      </c>
      <c r="G6" s="256"/>
      <c r="H6" s="254" t="s">
        <v>124</v>
      </c>
      <c r="I6" s="257"/>
    </row>
    <row r="7" spans="1:9">
      <c r="A7" s="75" t="s">
        <v>99</v>
      </c>
      <c r="B7" s="254" t="s">
        <v>100</v>
      </c>
      <c r="C7" s="255"/>
      <c r="D7" s="254" t="s">
        <v>10</v>
      </c>
      <c r="E7" s="256"/>
      <c r="F7" s="254" t="s">
        <v>102</v>
      </c>
      <c r="G7" s="256"/>
      <c r="H7" s="254" t="s">
        <v>13</v>
      </c>
      <c r="I7" s="255"/>
    </row>
    <row r="8" spans="1:9" ht="14.25">
      <c r="A8" s="76" t="s">
        <v>103</v>
      </c>
      <c r="B8" s="77" t="s">
        <v>104</v>
      </c>
      <c r="C8" s="78" t="s">
        <v>105</v>
      </c>
      <c r="D8" s="77" t="s">
        <v>104</v>
      </c>
      <c r="E8" s="78" t="s">
        <v>105</v>
      </c>
      <c r="F8" s="77" t="s">
        <v>106</v>
      </c>
      <c r="G8" s="78" t="s">
        <v>107</v>
      </c>
      <c r="H8" s="77" t="s">
        <v>104</v>
      </c>
      <c r="I8" s="78" t="s">
        <v>105</v>
      </c>
    </row>
    <row r="9" spans="1:9" ht="14.25">
      <c r="A9" s="79" t="s">
        <v>108</v>
      </c>
      <c r="B9" s="80" t="s">
        <v>109</v>
      </c>
      <c r="C9" s="81" t="s">
        <v>110</v>
      </c>
      <c r="D9" s="80" t="s">
        <v>109</v>
      </c>
      <c r="E9" s="81" t="s">
        <v>110</v>
      </c>
      <c r="F9" s="80" t="s">
        <v>111</v>
      </c>
      <c r="G9" s="81" t="s">
        <v>112</v>
      </c>
      <c r="H9" s="80" t="s">
        <v>109</v>
      </c>
      <c r="I9" s="81" t="s">
        <v>110</v>
      </c>
    </row>
    <row r="10" spans="1:9" ht="14.25">
      <c r="A10" s="79"/>
      <c r="B10" s="80"/>
      <c r="C10" s="81"/>
      <c r="D10" s="80"/>
      <c r="E10" s="81"/>
      <c r="F10" s="80"/>
      <c r="G10" s="81"/>
      <c r="H10" s="80"/>
      <c r="I10" s="81"/>
    </row>
    <row r="11" spans="1:9" ht="14.25">
      <c r="A11" s="79" t="s">
        <v>113</v>
      </c>
      <c r="B11" s="80" t="s">
        <v>114</v>
      </c>
      <c r="C11" s="81" t="s">
        <v>115</v>
      </c>
      <c r="D11" s="80" t="s">
        <v>114</v>
      </c>
      <c r="E11" s="81" t="s">
        <v>115</v>
      </c>
      <c r="F11" s="80" t="s">
        <v>116</v>
      </c>
      <c r="G11" s="81" t="s">
        <v>117</v>
      </c>
      <c r="H11" s="80" t="s">
        <v>114</v>
      </c>
      <c r="I11" s="81" t="s">
        <v>115</v>
      </c>
    </row>
    <row r="12" spans="1:9" ht="14.25">
      <c r="A12" s="79" t="s">
        <v>118</v>
      </c>
      <c r="B12" s="80" t="s">
        <v>119</v>
      </c>
      <c r="C12" s="81" t="s">
        <v>120</v>
      </c>
      <c r="D12" s="80" t="s">
        <v>119</v>
      </c>
      <c r="E12" s="81" t="s">
        <v>120</v>
      </c>
      <c r="F12" s="80" t="s">
        <v>121</v>
      </c>
      <c r="G12" s="81" t="s">
        <v>122</v>
      </c>
      <c r="H12" s="80" t="s">
        <v>119</v>
      </c>
      <c r="I12" s="81" t="s">
        <v>120</v>
      </c>
    </row>
    <row r="13" spans="1:9" ht="13.5" customHeight="1">
      <c r="A13" s="82"/>
      <c r="B13" s="83"/>
      <c r="C13" s="84"/>
      <c r="D13" s="83"/>
      <c r="E13" s="84"/>
      <c r="F13" s="83"/>
      <c r="G13" s="84"/>
      <c r="H13" s="83"/>
      <c r="I13" s="84"/>
    </row>
    <row r="14" spans="1:9">
      <c r="A14" s="85"/>
      <c r="B14" s="85"/>
      <c r="C14" s="85"/>
      <c r="D14" s="85"/>
      <c r="E14" s="85"/>
      <c r="F14" s="85"/>
      <c r="G14" s="85"/>
      <c r="H14" s="85"/>
      <c r="I14" s="85"/>
    </row>
    <row r="15" spans="1:9">
      <c r="A15" s="74" t="s">
        <v>89</v>
      </c>
      <c r="B15" s="251" t="s">
        <v>91</v>
      </c>
      <c r="C15" s="252"/>
      <c r="D15" s="251" t="s">
        <v>123</v>
      </c>
      <c r="E15" s="252"/>
      <c r="F15" s="251"/>
      <c r="G15" s="252"/>
      <c r="H15" s="251"/>
      <c r="I15" s="252"/>
    </row>
    <row r="16" spans="1:9">
      <c r="A16" s="74" t="s">
        <v>95</v>
      </c>
      <c r="B16" s="254" t="s">
        <v>97</v>
      </c>
      <c r="C16" s="257"/>
      <c r="D16" s="254" t="s">
        <v>124</v>
      </c>
      <c r="E16" s="257"/>
      <c r="F16" s="254"/>
      <c r="G16" s="257"/>
      <c r="H16" s="254"/>
      <c r="I16" s="257"/>
    </row>
    <row r="17" spans="1:9">
      <c r="A17" s="75" t="s">
        <v>99</v>
      </c>
      <c r="B17" s="254" t="s">
        <v>101</v>
      </c>
      <c r="C17" s="255"/>
      <c r="D17" s="254" t="s">
        <v>27</v>
      </c>
      <c r="E17" s="255"/>
      <c r="F17" s="254"/>
      <c r="G17" s="255"/>
      <c r="H17" s="254"/>
      <c r="I17" s="255"/>
    </row>
    <row r="18" spans="1:9" ht="14.25">
      <c r="A18" s="76" t="s">
        <v>125</v>
      </c>
      <c r="B18" s="77" t="s">
        <v>106</v>
      </c>
      <c r="C18" s="78" t="s">
        <v>107</v>
      </c>
      <c r="D18" s="77" t="s">
        <v>106</v>
      </c>
      <c r="E18" s="78" t="s">
        <v>107</v>
      </c>
      <c r="F18" s="77"/>
      <c r="G18" s="86"/>
      <c r="H18" s="77"/>
      <c r="I18" s="86"/>
    </row>
    <row r="19" spans="1:9" ht="14.25">
      <c r="A19" s="79" t="s">
        <v>126</v>
      </c>
      <c r="B19" s="80" t="s">
        <v>111</v>
      </c>
      <c r="C19" s="81" t="s">
        <v>112</v>
      </c>
      <c r="D19" s="80" t="s">
        <v>111</v>
      </c>
      <c r="E19" s="81" t="s">
        <v>112</v>
      </c>
      <c r="F19" s="80"/>
      <c r="G19" s="81"/>
      <c r="H19" s="80"/>
      <c r="I19" s="81"/>
    </row>
    <row r="20" spans="1:9" ht="14.25">
      <c r="A20" s="79"/>
      <c r="B20" s="80"/>
      <c r="C20" s="81"/>
      <c r="D20" s="80"/>
      <c r="E20" s="81"/>
      <c r="F20" s="80"/>
      <c r="G20" s="81"/>
      <c r="H20" s="80"/>
      <c r="I20" s="81"/>
    </row>
    <row r="21" spans="1:9" ht="14.25">
      <c r="A21" s="79" t="s">
        <v>127</v>
      </c>
      <c r="B21" s="80" t="s">
        <v>116</v>
      </c>
      <c r="C21" s="81" t="s">
        <v>117</v>
      </c>
      <c r="D21" s="80" t="s">
        <v>116</v>
      </c>
      <c r="E21" s="81" t="s">
        <v>117</v>
      </c>
      <c r="F21" s="80"/>
      <c r="G21" s="81"/>
      <c r="H21" s="80"/>
      <c r="I21" s="81"/>
    </row>
    <row r="22" spans="1:9" ht="14.25">
      <c r="A22" s="79" t="s">
        <v>128</v>
      </c>
      <c r="B22" s="80" t="s">
        <v>121</v>
      </c>
      <c r="C22" s="81" t="s">
        <v>122</v>
      </c>
      <c r="D22" s="80" t="s">
        <v>121</v>
      </c>
      <c r="E22" s="81" t="s">
        <v>122</v>
      </c>
      <c r="F22" s="80"/>
      <c r="G22" s="81"/>
      <c r="H22" s="80"/>
      <c r="I22" s="81"/>
    </row>
    <row r="23" spans="1:9" ht="13.5" customHeight="1">
      <c r="A23" s="82"/>
      <c r="B23" s="83"/>
      <c r="C23" s="84"/>
      <c r="D23" s="83"/>
      <c r="E23" s="84"/>
      <c r="F23" s="83"/>
      <c r="G23" s="84"/>
      <c r="H23" s="83"/>
      <c r="I23" s="84"/>
    </row>
    <row r="24" spans="1:9">
      <c r="A24" s="85"/>
      <c r="B24" s="85"/>
      <c r="C24" s="85"/>
      <c r="D24" s="85"/>
      <c r="E24" s="85"/>
      <c r="F24" s="85"/>
      <c r="G24" s="85"/>
      <c r="H24" s="85"/>
      <c r="I24" s="85"/>
    </row>
    <row r="25" spans="1:9" ht="17.25">
      <c r="A25" s="258" t="s">
        <v>129</v>
      </c>
      <c r="B25" s="259"/>
      <c r="C25" s="259"/>
      <c r="D25" s="259"/>
      <c r="E25" s="259"/>
      <c r="F25" s="259"/>
      <c r="G25" s="259"/>
      <c r="H25" s="259"/>
      <c r="I25" s="259"/>
    </row>
    <row r="26" spans="1:9">
      <c r="A26" s="74" t="s">
        <v>89</v>
      </c>
      <c r="B26" s="251" t="s">
        <v>130</v>
      </c>
      <c r="C26" s="252"/>
      <c r="D26" s="251" t="s">
        <v>131</v>
      </c>
      <c r="E26" s="252"/>
      <c r="F26" s="251" t="s">
        <v>132</v>
      </c>
      <c r="G26" s="252"/>
      <c r="H26" s="251" t="s">
        <v>133</v>
      </c>
      <c r="I26" s="252"/>
    </row>
    <row r="27" spans="1:9">
      <c r="A27" s="74" t="s">
        <v>95</v>
      </c>
      <c r="B27" s="254" t="s">
        <v>96</v>
      </c>
      <c r="C27" s="257"/>
      <c r="D27" s="254" t="s">
        <v>124</v>
      </c>
      <c r="E27" s="257"/>
      <c r="F27" s="254" t="s">
        <v>97</v>
      </c>
      <c r="G27" s="257"/>
      <c r="H27" s="254" t="s">
        <v>134</v>
      </c>
      <c r="I27" s="257"/>
    </row>
    <row r="28" spans="1:9">
      <c r="A28" s="75" t="s">
        <v>99</v>
      </c>
      <c r="B28" s="254" t="s">
        <v>100</v>
      </c>
      <c r="C28" s="255"/>
      <c r="D28" s="254" t="s">
        <v>135</v>
      </c>
      <c r="E28" s="255"/>
      <c r="F28" s="254" t="s">
        <v>136</v>
      </c>
      <c r="G28" s="255"/>
      <c r="H28" s="254" t="s">
        <v>13</v>
      </c>
      <c r="I28" s="255"/>
    </row>
    <row r="29" spans="1:9" ht="14.25">
      <c r="A29" s="76" t="s">
        <v>103</v>
      </c>
      <c r="B29" s="77" t="s">
        <v>137</v>
      </c>
      <c r="C29" s="78" t="s">
        <v>138</v>
      </c>
      <c r="D29" s="77" t="s">
        <v>139</v>
      </c>
      <c r="E29" s="78" t="s">
        <v>140</v>
      </c>
      <c r="F29" s="77" t="s">
        <v>137</v>
      </c>
      <c r="G29" s="78" t="s">
        <v>138</v>
      </c>
      <c r="H29" s="77" t="s">
        <v>139</v>
      </c>
      <c r="I29" s="78" t="s">
        <v>140</v>
      </c>
    </row>
    <row r="30" spans="1:9" ht="14.25">
      <c r="A30" s="79" t="s">
        <v>108</v>
      </c>
      <c r="B30" s="80" t="s">
        <v>141</v>
      </c>
      <c r="C30" s="81" t="s">
        <v>142</v>
      </c>
      <c r="D30" s="80" t="s">
        <v>143</v>
      </c>
      <c r="E30" s="81" t="s">
        <v>144</v>
      </c>
      <c r="F30" s="80" t="s">
        <v>141</v>
      </c>
      <c r="G30" s="81" t="s">
        <v>142</v>
      </c>
      <c r="H30" s="80" t="s">
        <v>143</v>
      </c>
      <c r="I30" s="81" t="s">
        <v>144</v>
      </c>
    </row>
    <row r="31" spans="1:9" ht="14.25">
      <c r="A31" s="79"/>
      <c r="B31" s="80"/>
      <c r="C31" s="81"/>
      <c r="D31" s="80"/>
      <c r="E31" s="81"/>
      <c r="F31" s="80"/>
      <c r="G31" s="81"/>
      <c r="H31" s="80"/>
      <c r="I31" s="81"/>
    </row>
    <row r="32" spans="1:9" ht="14.25">
      <c r="A32" s="79" t="s">
        <v>113</v>
      </c>
      <c r="B32" s="80" t="s">
        <v>145</v>
      </c>
      <c r="C32" s="81" t="s">
        <v>146</v>
      </c>
      <c r="D32" s="80" t="s">
        <v>147</v>
      </c>
      <c r="E32" s="81" t="s">
        <v>148</v>
      </c>
      <c r="F32" s="80" t="s">
        <v>145</v>
      </c>
      <c r="G32" s="81" t="s">
        <v>146</v>
      </c>
      <c r="H32" s="80" t="s">
        <v>147</v>
      </c>
      <c r="I32" s="81" t="s">
        <v>148</v>
      </c>
    </row>
    <row r="33" spans="1:9" ht="14.25">
      <c r="A33" s="79" t="s">
        <v>118</v>
      </c>
      <c r="B33" s="80" t="s">
        <v>149</v>
      </c>
      <c r="C33" s="81" t="s">
        <v>150</v>
      </c>
      <c r="D33" s="80" t="s">
        <v>151</v>
      </c>
      <c r="E33" s="81" t="s">
        <v>152</v>
      </c>
      <c r="F33" s="80" t="s">
        <v>149</v>
      </c>
      <c r="G33" s="81" t="s">
        <v>150</v>
      </c>
      <c r="H33" s="80" t="s">
        <v>151</v>
      </c>
      <c r="I33" s="81" t="s">
        <v>152</v>
      </c>
    </row>
    <row r="34" spans="1:9" ht="13.5" customHeight="1">
      <c r="A34" s="82"/>
      <c r="B34" s="83"/>
      <c r="C34" s="84"/>
      <c r="D34" s="83"/>
      <c r="E34" s="84"/>
      <c r="F34" s="83"/>
      <c r="G34" s="84"/>
      <c r="H34" s="83"/>
      <c r="I34" s="84"/>
    </row>
    <row r="35" spans="1:9">
      <c r="A35" s="85"/>
      <c r="B35" s="85"/>
      <c r="C35" s="85"/>
      <c r="D35" s="85"/>
      <c r="E35" s="85"/>
      <c r="F35" s="85"/>
      <c r="G35" s="85"/>
      <c r="H35" s="85"/>
      <c r="I35" s="85"/>
    </row>
    <row r="36" spans="1:9" ht="13.5" customHeight="1">
      <c r="A36" s="74" t="s">
        <v>89</v>
      </c>
      <c r="B36" s="251" t="s">
        <v>153</v>
      </c>
      <c r="C36" s="252"/>
      <c r="D36" s="251" t="s">
        <v>156</v>
      </c>
      <c r="E36" s="252"/>
      <c r="F36" s="251"/>
      <c r="G36" s="252"/>
      <c r="H36" s="251"/>
      <c r="I36" s="252"/>
    </row>
    <row r="37" spans="1:9">
      <c r="A37" s="74" t="s">
        <v>95</v>
      </c>
      <c r="B37" s="254" t="s">
        <v>97</v>
      </c>
      <c r="C37" s="257"/>
      <c r="D37" s="254" t="s">
        <v>124</v>
      </c>
      <c r="E37" s="257"/>
      <c r="F37" s="254"/>
      <c r="G37" s="257"/>
      <c r="H37" s="254"/>
      <c r="I37" s="257"/>
    </row>
    <row r="38" spans="1:9">
      <c r="A38" s="87" t="s">
        <v>99</v>
      </c>
      <c r="B38" s="254" t="s">
        <v>154</v>
      </c>
      <c r="C38" s="255"/>
      <c r="D38" s="254" t="s">
        <v>31</v>
      </c>
      <c r="E38" s="255"/>
      <c r="F38" s="254"/>
      <c r="G38" s="255"/>
      <c r="H38" s="254"/>
      <c r="I38" s="255"/>
    </row>
    <row r="39" spans="1:9" ht="14.25">
      <c r="A39" s="76" t="s">
        <v>125</v>
      </c>
      <c r="B39" s="77" t="s">
        <v>139</v>
      </c>
      <c r="C39" s="78" t="s">
        <v>140</v>
      </c>
      <c r="D39" s="77" t="s">
        <v>137</v>
      </c>
      <c r="E39" s="78" t="s">
        <v>138</v>
      </c>
      <c r="F39" s="77"/>
      <c r="G39" s="86"/>
      <c r="H39" s="77"/>
      <c r="I39" s="86"/>
    </row>
    <row r="40" spans="1:9" ht="14.25">
      <c r="A40" s="79" t="s">
        <v>126</v>
      </c>
      <c r="B40" s="80" t="s">
        <v>143</v>
      </c>
      <c r="C40" s="81" t="s">
        <v>144</v>
      </c>
      <c r="D40" s="80" t="s">
        <v>141</v>
      </c>
      <c r="E40" s="81" t="s">
        <v>142</v>
      </c>
      <c r="F40" s="80"/>
      <c r="G40" s="81"/>
      <c r="H40" s="80"/>
      <c r="I40" s="81"/>
    </row>
    <row r="41" spans="1:9" ht="14.25">
      <c r="A41" s="79"/>
      <c r="B41" s="80"/>
      <c r="C41" s="81"/>
      <c r="D41" s="80"/>
      <c r="E41" s="81"/>
      <c r="F41" s="80"/>
      <c r="G41" s="81"/>
      <c r="H41" s="80"/>
      <c r="I41" s="81"/>
    </row>
    <row r="42" spans="1:9" ht="14.25">
      <c r="A42" s="79" t="s">
        <v>127</v>
      </c>
      <c r="B42" s="80" t="s">
        <v>147</v>
      </c>
      <c r="C42" s="81" t="s">
        <v>148</v>
      </c>
      <c r="D42" s="80" t="s">
        <v>145</v>
      </c>
      <c r="E42" s="81" t="s">
        <v>146</v>
      </c>
      <c r="F42" s="80"/>
      <c r="G42" s="81"/>
      <c r="H42" s="80"/>
      <c r="I42" s="81"/>
    </row>
    <row r="43" spans="1:9" ht="14.25">
      <c r="A43" s="79" t="s">
        <v>128</v>
      </c>
      <c r="B43" s="80" t="s">
        <v>151</v>
      </c>
      <c r="C43" s="81" t="s">
        <v>152</v>
      </c>
      <c r="D43" s="80" t="s">
        <v>149</v>
      </c>
      <c r="E43" s="81" t="s">
        <v>150</v>
      </c>
      <c r="F43" s="80"/>
      <c r="G43" s="81"/>
      <c r="H43" s="80"/>
      <c r="I43" s="81"/>
    </row>
    <row r="44" spans="1:9" ht="14.25">
      <c r="A44" s="82"/>
      <c r="B44" s="83"/>
      <c r="C44" s="84"/>
      <c r="D44" s="83"/>
      <c r="E44" s="84"/>
      <c r="F44" s="83"/>
      <c r="G44" s="84"/>
      <c r="H44" s="83"/>
      <c r="I44" s="84"/>
    </row>
    <row r="45" spans="1:9">
      <c r="A45" s="88"/>
      <c r="B45" s="89"/>
      <c r="C45" s="90"/>
      <c r="D45" s="89"/>
      <c r="E45" s="90"/>
      <c r="F45" s="90"/>
      <c r="G45" s="90"/>
      <c r="H45" s="90"/>
      <c r="I45" s="90"/>
    </row>
    <row r="46" spans="1:9">
      <c r="A46" s="88"/>
      <c r="B46" s="89"/>
      <c r="C46" s="90"/>
      <c r="D46" s="89"/>
      <c r="E46" s="90"/>
      <c r="F46" s="90"/>
      <c r="G46" s="90"/>
      <c r="H46" s="90"/>
      <c r="I46" s="90"/>
    </row>
    <row r="47" spans="1:9">
      <c r="A47" s="88"/>
      <c r="B47" s="89"/>
      <c r="C47" s="90"/>
      <c r="D47" s="89"/>
      <c r="E47" s="90"/>
      <c r="F47" s="90"/>
      <c r="G47" s="90"/>
      <c r="H47" s="90"/>
      <c r="I47" s="90"/>
    </row>
    <row r="48" spans="1:9">
      <c r="A48" s="88"/>
      <c r="B48" s="89"/>
      <c r="C48" s="90"/>
      <c r="D48" s="89"/>
      <c r="E48" s="90"/>
      <c r="F48" s="90"/>
      <c r="G48" s="90"/>
      <c r="H48" s="90"/>
      <c r="I48" s="90"/>
    </row>
    <row r="49" spans="1:9">
      <c r="A49" s="88"/>
      <c r="B49" s="89"/>
      <c r="C49" s="90"/>
      <c r="D49" s="89"/>
      <c r="E49" s="90"/>
      <c r="F49" s="90"/>
      <c r="G49" s="90"/>
      <c r="H49" s="90"/>
      <c r="I49" s="90"/>
    </row>
    <row r="50" spans="1:9">
      <c r="A50" s="88"/>
      <c r="B50" s="89"/>
      <c r="C50" s="90"/>
      <c r="D50" s="89"/>
      <c r="E50" s="90"/>
      <c r="F50" s="90"/>
      <c r="G50" s="90"/>
      <c r="H50" s="90"/>
      <c r="I50" s="90"/>
    </row>
    <row r="51" spans="1:9">
      <c r="A51" s="88"/>
      <c r="B51" s="89"/>
      <c r="C51" s="90"/>
      <c r="D51" s="89"/>
      <c r="E51" s="90"/>
      <c r="F51" s="90"/>
      <c r="G51" s="90"/>
      <c r="H51" s="90"/>
      <c r="I51" s="90"/>
    </row>
    <row r="52" spans="1:9">
      <c r="A52" s="88"/>
      <c r="B52" s="89"/>
      <c r="C52" s="90"/>
      <c r="D52" s="89"/>
      <c r="E52" s="90"/>
      <c r="F52" s="90"/>
      <c r="G52" s="90"/>
      <c r="H52" s="90"/>
      <c r="I52" s="90"/>
    </row>
    <row r="53" spans="1:9">
      <c r="A53" s="88"/>
      <c r="B53" s="89"/>
      <c r="C53" s="90"/>
      <c r="D53" s="89"/>
      <c r="E53" s="90"/>
      <c r="F53" s="90"/>
      <c r="G53" s="90"/>
      <c r="H53" s="90"/>
      <c r="I53" s="90"/>
    </row>
    <row r="54" spans="1:9">
      <c r="A54" s="88"/>
      <c r="B54" s="89"/>
      <c r="C54" s="90"/>
      <c r="D54" s="89"/>
      <c r="E54" s="90"/>
      <c r="F54" s="90"/>
      <c r="G54" s="90"/>
      <c r="H54" s="90"/>
      <c r="I54" s="90"/>
    </row>
    <row r="55" spans="1:9">
      <c r="A55" s="88"/>
      <c r="B55" s="89"/>
      <c r="C55" s="90"/>
      <c r="D55" s="89"/>
      <c r="E55" s="90"/>
      <c r="F55" s="90"/>
      <c r="G55" s="90"/>
      <c r="H55" s="90"/>
      <c r="I55" s="90"/>
    </row>
    <row r="56" spans="1:9">
      <c r="A56" s="88"/>
      <c r="B56" s="89"/>
      <c r="C56" s="90"/>
      <c r="D56" s="89"/>
      <c r="E56" s="90"/>
      <c r="F56" s="90"/>
      <c r="G56" s="90"/>
      <c r="H56" s="90"/>
      <c r="I56" s="90"/>
    </row>
    <row r="57" spans="1:9">
      <c r="A57" s="88"/>
      <c r="B57" s="89"/>
      <c r="C57" s="90"/>
      <c r="D57" s="89"/>
      <c r="E57" s="90"/>
      <c r="F57" s="90"/>
      <c r="G57" s="90"/>
      <c r="H57" s="90"/>
      <c r="I57" s="90"/>
    </row>
    <row r="58" spans="1:9">
      <c r="A58" s="88"/>
      <c r="B58" s="89"/>
      <c r="C58" s="90"/>
      <c r="D58" s="89"/>
      <c r="E58" s="90"/>
      <c r="F58" s="90"/>
      <c r="G58" s="90"/>
      <c r="H58" s="90"/>
      <c r="I58" s="90"/>
    </row>
    <row r="59" spans="1:9">
      <c r="A59" s="88"/>
      <c r="B59" s="89"/>
      <c r="C59" s="90"/>
      <c r="D59" s="89"/>
      <c r="E59" s="90"/>
      <c r="F59" s="90"/>
      <c r="G59" s="90"/>
      <c r="H59" s="90"/>
      <c r="I59" s="90"/>
    </row>
    <row r="60" spans="1:9">
      <c r="A60" s="88"/>
      <c r="B60" s="89"/>
      <c r="C60" s="90"/>
      <c r="D60" s="89"/>
      <c r="E60" s="90"/>
      <c r="F60" s="90"/>
      <c r="G60" s="90"/>
      <c r="H60" s="90"/>
      <c r="I60" s="90"/>
    </row>
    <row r="61" spans="1:9">
      <c r="A61" s="88"/>
      <c r="B61" s="89"/>
      <c r="C61" s="90"/>
      <c r="D61" s="89"/>
      <c r="E61" s="90"/>
      <c r="F61" s="90"/>
      <c r="G61" s="90"/>
      <c r="H61" s="90"/>
      <c r="I61" s="90"/>
    </row>
    <row r="62" spans="1:9">
      <c r="A62" s="88"/>
      <c r="B62" s="89"/>
      <c r="C62" s="90"/>
      <c r="D62" s="89"/>
      <c r="E62" s="90"/>
      <c r="F62" s="90"/>
      <c r="G62" s="90"/>
      <c r="H62" s="90"/>
      <c r="I62" s="90"/>
    </row>
    <row r="63" spans="1:9">
      <c r="A63" s="88"/>
      <c r="B63" s="89"/>
      <c r="C63" s="90"/>
      <c r="D63" s="89"/>
      <c r="E63" s="90"/>
      <c r="F63" s="90"/>
      <c r="G63" s="90"/>
      <c r="H63" s="90"/>
      <c r="I63" s="90"/>
    </row>
    <row r="64" spans="1:9" ht="17.25">
      <c r="A64" s="258"/>
      <c r="B64" s="259"/>
      <c r="C64" s="259"/>
      <c r="D64" s="259"/>
      <c r="E64" s="259"/>
      <c r="F64" s="259"/>
      <c r="G64" s="259"/>
      <c r="H64" s="259"/>
      <c r="I64" s="259"/>
    </row>
  </sheetData>
  <mergeCells count="53">
    <mergeCell ref="A64:I64"/>
    <mergeCell ref="B37:C37"/>
    <mergeCell ref="D37:E37"/>
    <mergeCell ref="F37:G37"/>
    <mergeCell ref="H37:I37"/>
    <mergeCell ref="B38:C38"/>
    <mergeCell ref="D38:E38"/>
    <mergeCell ref="F38:G38"/>
    <mergeCell ref="H38:I38"/>
    <mergeCell ref="B36:C36"/>
    <mergeCell ref="D36:E36"/>
    <mergeCell ref="F36:G36"/>
    <mergeCell ref="H36:I36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A25:I25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7:C7"/>
    <mergeCell ref="D7:E7"/>
    <mergeCell ref="F7:G7"/>
    <mergeCell ref="H7:I7"/>
    <mergeCell ref="B6:C6"/>
    <mergeCell ref="D6:E6"/>
    <mergeCell ref="F6:G6"/>
    <mergeCell ref="H6:I6"/>
    <mergeCell ref="A1:I1"/>
    <mergeCell ref="A2:I2"/>
    <mergeCell ref="A4:I4"/>
    <mergeCell ref="B5:C5"/>
    <mergeCell ref="D5:E5"/>
    <mergeCell ref="F5:G5"/>
    <mergeCell ref="H5:I5"/>
  </mergeCells>
  <phoneticPr fontId="3"/>
  <printOptions horizontalCentered="1"/>
  <pageMargins left="0" right="0" top="0.59055118110236227" bottom="0.19685039370078741" header="0" footer="0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4"/>
  <sheetViews>
    <sheetView view="pageBreakPreview" zoomScale="80" zoomScaleNormal="100" zoomScaleSheetLayoutView="80" workbookViewId="0">
      <selection activeCell="C60" sqref="C60:F60"/>
    </sheetView>
  </sheetViews>
  <sheetFormatPr defaultColWidth="3.5" defaultRowHeight="13.5"/>
  <cols>
    <col min="1" max="43" width="3.5" style="93"/>
    <col min="44" max="44" width="3.5" style="93" hidden="1" customWidth="1"/>
    <col min="45" max="46" width="3.5" style="95" hidden="1" customWidth="1"/>
    <col min="47" max="47" width="3.5" style="93" hidden="1" customWidth="1"/>
    <col min="48" max="48" width="3.5" style="93"/>
    <col min="49" max="49" width="4.625" style="93" customWidth="1"/>
    <col min="50" max="50" width="3.5" style="93"/>
    <col min="51" max="51" width="9.375" style="93" bestFit="1" customWidth="1"/>
    <col min="52" max="53" width="9.5" style="93" bestFit="1" customWidth="1"/>
    <col min="54" max="16384" width="3.5" style="93"/>
  </cols>
  <sheetData>
    <row r="1" spans="1:52" ht="18" customHeight="1">
      <c r="A1" s="265" t="s">
        <v>177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7"/>
      <c r="AS1" s="94">
        <v>1</v>
      </c>
    </row>
    <row r="2" spans="1:52" ht="18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7"/>
    </row>
    <row r="3" spans="1:52" ht="18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7"/>
    </row>
    <row r="4" spans="1:52" ht="24.75" customHeight="1">
      <c r="C4" s="268" t="s">
        <v>157</v>
      </c>
      <c r="D4" s="268"/>
      <c r="E4" s="268"/>
      <c r="F4" s="268"/>
      <c r="G4" s="269" t="s">
        <v>185</v>
      </c>
      <c r="H4" s="269"/>
      <c r="I4" s="269"/>
      <c r="J4" s="269"/>
      <c r="K4" s="269"/>
      <c r="L4" s="269"/>
      <c r="M4" s="269"/>
      <c r="N4" s="269"/>
      <c r="O4" s="269"/>
      <c r="P4" s="268" t="s">
        <v>158</v>
      </c>
      <c r="Q4" s="268"/>
      <c r="R4" s="268"/>
      <c r="S4" s="268"/>
      <c r="T4" s="268" t="s">
        <v>179</v>
      </c>
      <c r="U4" s="268"/>
      <c r="V4" s="268"/>
      <c r="W4" s="268"/>
      <c r="X4" s="268"/>
      <c r="Y4" s="268"/>
      <c r="Z4" s="268"/>
      <c r="AA4" s="268"/>
      <c r="AB4" s="268"/>
      <c r="AC4" s="268" t="s">
        <v>159</v>
      </c>
      <c r="AD4" s="268"/>
      <c r="AE4" s="268"/>
      <c r="AF4" s="268"/>
      <c r="AG4" s="270">
        <v>44101</v>
      </c>
      <c r="AH4" s="271"/>
      <c r="AI4" s="271"/>
      <c r="AJ4" s="271"/>
      <c r="AK4" s="271"/>
      <c r="AL4" s="271"/>
      <c r="AM4" s="272" t="s">
        <v>186</v>
      </c>
      <c r="AN4" s="272"/>
      <c r="AO4" s="273"/>
      <c r="AP4" s="96"/>
    </row>
    <row r="5" spans="1:52" ht="18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  <c r="X5" s="97"/>
      <c r="Y5" s="97"/>
      <c r="Z5" s="97"/>
      <c r="AA5" s="97"/>
      <c r="AB5" s="97"/>
      <c r="AC5" s="97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1:52" ht="24.95" customHeight="1">
      <c r="C6" s="292">
        <v>1</v>
      </c>
      <c r="D6" s="292"/>
      <c r="E6" s="293" t="s">
        <v>179</v>
      </c>
      <c r="F6" s="293"/>
      <c r="G6" s="293"/>
      <c r="H6" s="293"/>
      <c r="I6" s="293"/>
      <c r="J6" s="293"/>
      <c r="K6" s="293"/>
      <c r="L6" s="293"/>
      <c r="M6" s="293"/>
      <c r="N6" s="293"/>
      <c r="O6" s="96"/>
      <c r="P6" s="96"/>
      <c r="Q6" s="294">
        <v>4</v>
      </c>
      <c r="R6" s="294"/>
      <c r="S6" s="293" t="s">
        <v>182</v>
      </c>
      <c r="T6" s="293"/>
      <c r="U6" s="293"/>
      <c r="V6" s="293"/>
      <c r="W6" s="293"/>
      <c r="X6" s="293"/>
      <c r="Y6" s="293"/>
      <c r="Z6" s="293"/>
      <c r="AA6" s="293"/>
      <c r="AB6" s="293"/>
      <c r="AC6" s="97"/>
      <c r="AD6" s="96"/>
      <c r="AE6" s="295">
        <v>7</v>
      </c>
      <c r="AF6" s="295"/>
      <c r="AG6" s="296" t="s">
        <v>184</v>
      </c>
      <c r="AH6" s="296"/>
      <c r="AI6" s="296"/>
      <c r="AJ6" s="296"/>
      <c r="AK6" s="296"/>
      <c r="AL6" s="296"/>
      <c r="AM6" s="296"/>
      <c r="AN6" s="296"/>
      <c r="AO6" s="296"/>
      <c r="AP6" s="296"/>
    </row>
    <row r="7" spans="1:52" ht="24.95" customHeight="1">
      <c r="C7" s="284">
        <v>2</v>
      </c>
      <c r="D7" s="284"/>
      <c r="E7" s="285" t="s">
        <v>180</v>
      </c>
      <c r="F7" s="286"/>
      <c r="G7" s="286"/>
      <c r="H7" s="286"/>
      <c r="I7" s="286"/>
      <c r="J7" s="286"/>
      <c r="K7" s="286"/>
      <c r="L7" s="286"/>
      <c r="M7" s="286"/>
      <c r="N7" s="287"/>
      <c r="O7" s="96"/>
      <c r="P7" s="96"/>
      <c r="Q7" s="288">
        <v>5</v>
      </c>
      <c r="R7" s="288"/>
      <c r="S7" s="289" t="s">
        <v>23</v>
      </c>
      <c r="T7" s="289"/>
      <c r="U7" s="289"/>
      <c r="V7" s="289"/>
      <c r="W7" s="289"/>
      <c r="X7" s="289"/>
      <c r="Y7" s="289"/>
      <c r="Z7" s="289"/>
      <c r="AA7" s="289"/>
      <c r="AB7" s="289"/>
      <c r="AC7" s="97"/>
      <c r="AD7" s="96"/>
      <c r="AE7" s="290">
        <v>8</v>
      </c>
      <c r="AF7" s="290"/>
      <c r="AG7" s="291" t="s">
        <v>33</v>
      </c>
      <c r="AH7" s="291"/>
      <c r="AI7" s="291"/>
      <c r="AJ7" s="291"/>
      <c r="AK7" s="291"/>
      <c r="AL7" s="291"/>
      <c r="AM7" s="291"/>
      <c r="AN7" s="291"/>
      <c r="AO7" s="291"/>
      <c r="AP7" s="291"/>
    </row>
    <row r="8" spans="1:52" ht="24.95" customHeight="1">
      <c r="C8" s="274">
        <v>3</v>
      </c>
      <c r="D8" s="274"/>
      <c r="E8" s="275" t="s">
        <v>181</v>
      </c>
      <c r="F8" s="276"/>
      <c r="G8" s="276"/>
      <c r="H8" s="276"/>
      <c r="I8" s="276"/>
      <c r="J8" s="276"/>
      <c r="K8" s="276"/>
      <c r="L8" s="276"/>
      <c r="M8" s="276"/>
      <c r="N8" s="277"/>
      <c r="O8" s="96"/>
      <c r="P8" s="96"/>
      <c r="Q8" s="278">
        <v>6</v>
      </c>
      <c r="R8" s="278"/>
      <c r="S8" s="279" t="s">
        <v>183</v>
      </c>
      <c r="T8" s="280"/>
      <c r="U8" s="280"/>
      <c r="V8" s="280"/>
      <c r="W8" s="280"/>
      <c r="X8" s="280"/>
      <c r="Y8" s="280"/>
      <c r="Z8" s="280"/>
      <c r="AA8" s="280"/>
      <c r="AB8" s="281"/>
      <c r="AC8" s="97"/>
      <c r="AD8" s="96"/>
      <c r="AE8" s="282"/>
      <c r="AF8" s="282"/>
      <c r="AG8" s="283"/>
      <c r="AH8" s="283"/>
      <c r="AI8" s="283"/>
      <c r="AJ8" s="283"/>
      <c r="AK8" s="283"/>
      <c r="AL8" s="283"/>
      <c r="AM8" s="283"/>
      <c r="AN8" s="283"/>
      <c r="AO8" s="283"/>
      <c r="AP8" s="283"/>
    </row>
    <row r="9" spans="1:52" ht="18" customHeight="1">
      <c r="C9" s="98"/>
      <c r="D9" s="96"/>
      <c r="E9" s="96"/>
      <c r="F9" s="96"/>
      <c r="G9" s="96"/>
      <c r="H9" s="96"/>
      <c r="T9" s="96"/>
      <c r="V9" s="96"/>
      <c r="X9" s="96"/>
      <c r="Z9" s="96"/>
      <c r="AB9" s="96"/>
      <c r="AC9" s="96"/>
    </row>
    <row r="10" spans="1:52" ht="21.95" customHeight="1" thickBot="1">
      <c r="B10" s="95" t="s">
        <v>164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52" ht="21.95" customHeight="1" thickBot="1">
      <c r="B11" s="99"/>
      <c r="C11" s="342" t="s">
        <v>165</v>
      </c>
      <c r="D11" s="343"/>
      <c r="E11" s="327"/>
      <c r="F11" s="342" t="s">
        <v>166</v>
      </c>
      <c r="G11" s="343"/>
      <c r="H11" s="343"/>
      <c r="I11" s="327"/>
      <c r="J11" s="343" t="s">
        <v>167</v>
      </c>
      <c r="K11" s="343"/>
      <c r="L11" s="343"/>
      <c r="M11" s="343"/>
      <c r="N11" s="343"/>
      <c r="O11" s="343"/>
      <c r="P11" s="344"/>
      <c r="Q11" s="345" t="s">
        <v>168</v>
      </c>
      <c r="R11" s="345"/>
      <c r="S11" s="345"/>
      <c r="T11" s="345"/>
      <c r="U11" s="345"/>
      <c r="V11" s="345"/>
      <c r="W11" s="345"/>
      <c r="X11" s="326" t="s">
        <v>167</v>
      </c>
      <c r="Y11" s="343"/>
      <c r="Z11" s="343"/>
      <c r="AA11" s="343"/>
      <c r="AB11" s="343"/>
      <c r="AC11" s="343"/>
      <c r="AD11" s="327"/>
      <c r="AE11" s="342" t="s">
        <v>166</v>
      </c>
      <c r="AF11" s="343"/>
      <c r="AG11" s="343"/>
      <c r="AH11" s="327"/>
      <c r="AI11" s="324" t="s">
        <v>169</v>
      </c>
      <c r="AJ11" s="325"/>
      <c r="AK11" s="325"/>
      <c r="AL11" s="325"/>
      <c r="AM11" s="325"/>
      <c r="AN11" s="325"/>
      <c r="AO11" s="326" t="s">
        <v>170</v>
      </c>
      <c r="AP11" s="327"/>
      <c r="AY11" s="260"/>
      <c r="AZ11" s="261"/>
    </row>
    <row r="12" spans="1:52" ht="18" customHeight="1">
      <c r="B12" s="328">
        <v>1</v>
      </c>
      <c r="C12" s="329">
        <v>0.35416666666666669</v>
      </c>
      <c r="D12" s="330"/>
      <c r="E12" s="331"/>
      <c r="F12" s="332"/>
      <c r="G12" s="333"/>
      <c r="H12" s="333"/>
      <c r="I12" s="334"/>
      <c r="J12" s="335" t="str">
        <f>E6</f>
        <v>緑が丘ＹＦＣ</v>
      </c>
      <c r="K12" s="336"/>
      <c r="L12" s="336"/>
      <c r="M12" s="336"/>
      <c r="N12" s="336"/>
      <c r="O12" s="336"/>
      <c r="P12" s="337"/>
      <c r="Q12" s="338">
        <f>S12+S13</f>
        <v>0</v>
      </c>
      <c r="R12" s="339"/>
      <c r="S12" s="100">
        <v>0</v>
      </c>
      <c r="T12" s="101" t="s">
        <v>171</v>
      </c>
      <c r="U12" s="100">
        <v>0</v>
      </c>
      <c r="V12" s="317">
        <f>U12+U13</f>
        <v>0</v>
      </c>
      <c r="W12" s="318"/>
      <c r="X12" s="340" t="str">
        <f>E7</f>
        <v>富士見ＳＳＳ</v>
      </c>
      <c r="Y12" s="336"/>
      <c r="Z12" s="336"/>
      <c r="AA12" s="336"/>
      <c r="AB12" s="336"/>
      <c r="AC12" s="336"/>
      <c r="AD12" s="341"/>
      <c r="AE12" s="332"/>
      <c r="AF12" s="333"/>
      <c r="AG12" s="333"/>
      <c r="AH12" s="334"/>
      <c r="AI12" s="346">
        <v>3</v>
      </c>
      <c r="AJ12" s="347"/>
      <c r="AK12" s="347">
        <v>4</v>
      </c>
      <c r="AL12" s="347"/>
      <c r="AM12" s="347">
        <v>4</v>
      </c>
      <c r="AN12" s="350"/>
      <c r="AO12" s="297">
        <v>3</v>
      </c>
      <c r="AP12" s="298"/>
      <c r="AS12" s="95">
        <v>1</v>
      </c>
      <c r="AT12" s="95">
        <v>2</v>
      </c>
      <c r="AY12" s="260"/>
      <c r="AZ12" s="262"/>
    </row>
    <row r="13" spans="1:52" ht="18" customHeight="1">
      <c r="B13" s="301"/>
      <c r="C13" s="302"/>
      <c r="D13" s="303"/>
      <c r="E13" s="304"/>
      <c r="F13" s="305"/>
      <c r="G13" s="306"/>
      <c r="H13" s="306"/>
      <c r="I13" s="307"/>
      <c r="J13" s="312"/>
      <c r="K13" s="312"/>
      <c r="L13" s="312"/>
      <c r="M13" s="312"/>
      <c r="N13" s="312"/>
      <c r="O13" s="312"/>
      <c r="P13" s="313"/>
      <c r="Q13" s="316"/>
      <c r="R13" s="315"/>
      <c r="S13" s="102">
        <v>0</v>
      </c>
      <c r="T13" s="103" t="s">
        <v>171</v>
      </c>
      <c r="U13" s="102">
        <v>0</v>
      </c>
      <c r="V13" s="299"/>
      <c r="W13" s="319"/>
      <c r="X13" s="322"/>
      <c r="Y13" s="312"/>
      <c r="Z13" s="312"/>
      <c r="AA13" s="312"/>
      <c r="AB13" s="312"/>
      <c r="AC13" s="312"/>
      <c r="AD13" s="323"/>
      <c r="AE13" s="305"/>
      <c r="AF13" s="306"/>
      <c r="AG13" s="306"/>
      <c r="AH13" s="307"/>
      <c r="AI13" s="348"/>
      <c r="AJ13" s="349"/>
      <c r="AK13" s="349"/>
      <c r="AL13" s="349"/>
      <c r="AM13" s="349"/>
      <c r="AN13" s="351"/>
      <c r="AO13" s="299"/>
      <c r="AP13" s="300"/>
      <c r="AY13" s="155"/>
      <c r="AZ13" s="154"/>
    </row>
    <row r="14" spans="1:52" ht="18" customHeight="1">
      <c r="B14" s="301">
        <v>2</v>
      </c>
      <c r="C14" s="302">
        <v>0.38194444444444442</v>
      </c>
      <c r="D14" s="303"/>
      <c r="E14" s="304"/>
      <c r="F14" s="305"/>
      <c r="G14" s="306"/>
      <c r="H14" s="306"/>
      <c r="I14" s="307"/>
      <c r="J14" s="308" t="str">
        <f>E8</f>
        <v>ＦＣアネーロ宇都宮Ｕ１０</v>
      </c>
      <c r="K14" s="309"/>
      <c r="L14" s="309"/>
      <c r="M14" s="309"/>
      <c r="N14" s="309"/>
      <c r="O14" s="309"/>
      <c r="P14" s="310"/>
      <c r="Q14" s="314">
        <f t="shared" ref="Q14" si="0">S14+S15</f>
        <v>0</v>
      </c>
      <c r="R14" s="315"/>
      <c r="S14" s="104">
        <v>0</v>
      </c>
      <c r="T14" s="105" t="s">
        <v>171</v>
      </c>
      <c r="U14" s="104">
        <v>0</v>
      </c>
      <c r="V14" s="317">
        <f t="shared" ref="V14" si="1">U14+U15</f>
        <v>2</v>
      </c>
      <c r="W14" s="318"/>
      <c r="X14" s="320" t="str">
        <f>S6</f>
        <v>清原シザース</v>
      </c>
      <c r="Y14" s="309"/>
      <c r="Z14" s="309"/>
      <c r="AA14" s="309"/>
      <c r="AB14" s="309"/>
      <c r="AC14" s="309"/>
      <c r="AD14" s="321"/>
      <c r="AE14" s="305"/>
      <c r="AF14" s="306"/>
      <c r="AG14" s="306"/>
      <c r="AH14" s="307"/>
      <c r="AI14" s="348">
        <v>1</v>
      </c>
      <c r="AJ14" s="349"/>
      <c r="AK14" s="349">
        <v>2</v>
      </c>
      <c r="AL14" s="349"/>
      <c r="AM14" s="349">
        <v>2</v>
      </c>
      <c r="AN14" s="351"/>
      <c r="AO14" s="352">
        <v>1</v>
      </c>
      <c r="AP14" s="353"/>
      <c r="AS14" s="95">
        <v>3</v>
      </c>
      <c r="AT14" s="95">
        <v>4</v>
      </c>
      <c r="AY14" s="155"/>
      <c r="AZ14" s="154"/>
    </row>
    <row r="15" spans="1:52" ht="18" customHeight="1">
      <c r="B15" s="301"/>
      <c r="C15" s="302"/>
      <c r="D15" s="303"/>
      <c r="E15" s="304"/>
      <c r="F15" s="305"/>
      <c r="G15" s="306"/>
      <c r="H15" s="306"/>
      <c r="I15" s="307"/>
      <c r="J15" s="311"/>
      <c r="K15" s="312"/>
      <c r="L15" s="312"/>
      <c r="M15" s="312"/>
      <c r="N15" s="312"/>
      <c r="O15" s="312"/>
      <c r="P15" s="313"/>
      <c r="Q15" s="316"/>
      <c r="R15" s="315"/>
      <c r="S15" s="102">
        <v>0</v>
      </c>
      <c r="T15" s="103" t="s">
        <v>171</v>
      </c>
      <c r="U15" s="102">
        <v>2</v>
      </c>
      <c r="V15" s="299"/>
      <c r="W15" s="319"/>
      <c r="X15" s="322"/>
      <c r="Y15" s="312"/>
      <c r="Z15" s="312"/>
      <c r="AA15" s="312"/>
      <c r="AB15" s="312"/>
      <c r="AC15" s="312"/>
      <c r="AD15" s="323"/>
      <c r="AE15" s="305"/>
      <c r="AF15" s="306"/>
      <c r="AG15" s="306"/>
      <c r="AH15" s="307"/>
      <c r="AI15" s="348"/>
      <c r="AJ15" s="349"/>
      <c r="AK15" s="349"/>
      <c r="AL15" s="349"/>
      <c r="AM15" s="349"/>
      <c r="AN15" s="351"/>
      <c r="AO15" s="299"/>
      <c r="AP15" s="300"/>
      <c r="AY15" s="155"/>
      <c r="AZ15" s="154"/>
    </row>
    <row r="16" spans="1:52" ht="18" customHeight="1">
      <c r="B16" s="301">
        <v>3</v>
      </c>
      <c r="C16" s="302">
        <v>0.41666666666666669</v>
      </c>
      <c r="D16" s="303"/>
      <c r="E16" s="304"/>
      <c r="F16" s="305"/>
      <c r="G16" s="306"/>
      <c r="H16" s="306"/>
      <c r="I16" s="307"/>
      <c r="J16" s="354" t="str">
        <f>E7</f>
        <v>富士見ＳＳＳ</v>
      </c>
      <c r="K16" s="309"/>
      <c r="L16" s="309"/>
      <c r="M16" s="309"/>
      <c r="N16" s="309"/>
      <c r="O16" s="309"/>
      <c r="P16" s="310"/>
      <c r="Q16" s="314">
        <f t="shared" ref="Q16" si="2">S16+S17</f>
        <v>0</v>
      </c>
      <c r="R16" s="315"/>
      <c r="S16" s="104">
        <v>0</v>
      </c>
      <c r="T16" s="105" t="s">
        <v>171</v>
      </c>
      <c r="U16" s="104">
        <v>0</v>
      </c>
      <c r="V16" s="317">
        <f t="shared" ref="V16" si="3">U16+U17</f>
        <v>0</v>
      </c>
      <c r="W16" s="318"/>
      <c r="X16" s="320" t="str">
        <f>E8</f>
        <v>ＦＣアネーロ宇都宮Ｕ１０</v>
      </c>
      <c r="Y16" s="309"/>
      <c r="Z16" s="309"/>
      <c r="AA16" s="309"/>
      <c r="AB16" s="309"/>
      <c r="AC16" s="309"/>
      <c r="AD16" s="321"/>
      <c r="AE16" s="305"/>
      <c r="AF16" s="306"/>
      <c r="AG16" s="306"/>
      <c r="AH16" s="307"/>
      <c r="AI16" s="348">
        <v>4</v>
      </c>
      <c r="AJ16" s="349"/>
      <c r="AK16" s="349">
        <v>1</v>
      </c>
      <c r="AL16" s="349"/>
      <c r="AM16" s="349">
        <v>1</v>
      </c>
      <c r="AN16" s="351"/>
      <c r="AO16" s="352">
        <v>4</v>
      </c>
      <c r="AP16" s="353"/>
      <c r="AS16" s="95">
        <v>5</v>
      </c>
      <c r="AT16" s="95">
        <v>6</v>
      </c>
      <c r="AY16" s="155"/>
      <c r="AZ16" s="154"/>
    </row>
    <row r="17" spans="1:52" ht="18" customHeight="1">
      <c r="B17" s="301"/>
      <c r="C17" s="302"/>
      <c r="D17" s="303"/>
      <c r="E17" s="304"/>
      <c r="F17" s="305"/>
      <c r="G17" s="306"/>
      <c r="H17" s="306"/>
      <c r="I17" s="307"/>
      <c r="J17" s="312"/>
      <c r="K17" s="312"/>
      <c r="L17" s="312"/>
      <c r="M17" s="312"/>
      <c r="N17" s="312"/>
      <c r="O17" s="312"/>
      <c r="P17" s="313"/>
      <c r="Q17" s="316"/>
      <c r="R17" s="315"/>
      <c r="S17" s="102">
        <v>0</v>
      </c>
      <c r="T17" s="103" t="s">
        <v>171</v>
      </c>
      <c r="U17" s="102">
        <v>0</v>
      </c>
      <c r="V17" s="299"/>
      <c r="W17" s="319"/>
      <c r="X17" s="322"/>
      <c r="Y17" s="312"/>
      <c r="Z17" s="312"/>
      <c r="AA17" s="312"/>
      <c r="AB17" s="312"/>
      <c r="AC17" s="312"/>
      <c r="AD17" s="323"/>
      <c r="AE17" s="305"/>
      <c r="AF17" s="306"/>
      <c r="AG17" s="306"/>
      <c r="AH17" s="307"/>
      <c r="AI17" s="348"/>
      <c r="AJ17" s="349"/>
      <c r="AK17" s="349"/>
      <c r="AL17" s="349"/>
      <c r="AM17" s="349"/>
      <c r="AN17" s="351"/>
      <c r="AO17" s="299"/>
      <c r="AP17" s="300"/>
      <c r="AY17" s="155"/>
      <c r="AZ17" s="154"/>
    </row>
    <row r="18" spans="1:52" ht="18" customHeight="1">
      <c r="B18" s="301">
        <v>4</v>
      </c>
      <c r="C18" s="302">
        <v>0.44444444444444442</v>
      </c>
      <c r="D18" s="303"/>
      <c r="E18" s="304"/>
      <c r="F18" s="305"/>
      <c r="G18" s="306"/>
      <c r="H18" s="306"/>
      <c r="I18" s="307"/>
      <c r="J18" s="354" t="str">
        <f>E6</f>
        <v>緑が丘ＹＦＣ</v>
      </c>
      <c r="K18" s="309"/>
      <c r="L18" s="309"/>
      <c r="M18" s="309"/>
      <c r="N18" s="309"/>
      <c r="O18" s="309"/>
      <c r="P18" s="310"/>
      <c r="Q18" s="314">
        <f t="shared" ref="Q18" si="4">S18+S19</f>
        <v>0</v>
      </c>
      <c r="R18" s="315"/>
      <c r="S18" s="104">
        <v>0</v>
      </c>
      <c r="T18" s="105" t="s">
        <v>171</v>
      </c>
      <c r="U18" s="104">
        <v>0</v>
      </c>
      <c r="V18" s="317">
        <f t="shared" ref="V18" si="5">U18+U19</f>
        <v>1</v>
      </c>
      <c r="W18" s="318"/>
      <c r="X18" s="320" t="str">
        <f>S6</f>
        <v>清原シザース</v>
      </c>
      <c r="Y18" s="309"/>
      <c r="Z18" s="309"/>
      <c r="AA18" s="309"/>
      <c r="AB18" s="309"/>
      <c r="AC18" s="309"/>
      <c r="AD18" s="321"/>
      <c r="AE18" s="305"/>
      <c r="AF18" s="306"/>
      <c r="AG18" s="306"/>
      <c r="AH18" s="307"/>
      <c r="AI18" s="348">
        <v>2</v>
      </c>
      <c r="AJ18" s="349"/>
      <c r="AK18" s="349">
        <v>3</v>
      </c>
      <c r="AL18" s="349"/>
      <c r="AM18" s="349">
        <v>3</v>
      </c>
      <c r="AN18" s="351"/>
      <c r="AO18" s="352">
        <v>2</v>
      </c>
      <c r="AP18" s="353"/>
      <c r="AS18" s="95">
        <v>7</v>
      </c>
      <c r="AT18" s="95">
        <v>8</v>
      </c>
      <c r="AY18" s="156"/>
      <c r="AZ18" s="156"/>
    </row>
    <row r="19" spans="1:52" ht="18" customHeight="1">
      <c r="B19" s="301"/>
      <c r="C19" s="302"/>
      <c r="D19" s="303"/>
      <c r="E19" s="304"/>
      <c r="F19" s="305"/>
      <c r="G19" s="306"/>
      <c r="H19" s="306"/>
      <c r="I19" s="307"/>
      <c r="J19" s="312"/>
      <c r="K19" s="312"/>
      <c r="L19" s="312"/>
      <c r="M19" s="312"/>
      <c r="N19" s="312"/>
      <c r="O19" s="312"/>
      <c r="P19" s="313"/>
      <c r="Q19" s="316"/>
      <c r="R19" s="315"/>
      <c r="S19" s="102">
        <v>0</v>
      </c>
      <c r="T19" s="103" t="s">
        <v>171</v>
      </c>
      <c r="U19" s="102">
        <v>1</v>
      </c>
      <c r="V19" s="299"/>
      <c r="W19" s="319"/>
      <c r="X19" s="322"/>
      <c r="Y19" s="312"/>
      <c r="Z19" s="312"/>
      <c r="AA19" s="312"/>
      <c r="AB19" s="312"/>
      <c r="AC19" s="312"/>
      <c r="AD19" s="323"/>
      <c r="AE19" s="305"/>
      <c r="AF19" s="306"/>
      <c r="AG19" s="306"/>
      <c r="AH19" s="307"/>
      <c r="AI19" s="348"/>
      <c r="AJ19" s="349"/>
      <c r="AK19" s="349"/>
      <c r="AL19" s="349"/>
      <c r="AM19" s="349"/>
      <c r="AN19" s="351"/>
      <c r="AO19" s="299"/>
      <c r="AP19" s="300"/>
    </row>
    <row r="20" spans="1:52" ht="18" customHeight="1">
      <c r="B20" s="301">
        <v>5</v>
      </c>
      <c r="C20" s="302"/>
      <c r="D20" s="303"/>
      <c r="E20" s="304"/>
      <c r="F20" s="305"/>
      <c r="G20" s="306"/>
      <c r="H20" s="306"/>
      <c r="I20" s="307"/>
      <c r="J20" s="364"/>
      <c r="K20" s="309"/>
      <c r="L20" s="309"/>
      <c r="M20" s="309"/>
      <c r="N20" s="309"/>
      <c r="O20" s="309"/>
      <c r="P20" s="310"/>
      <c r="Q20" s="314">
        <f t="shared" ref="Q20" si="6">S20+S21</f>
        <v>0</v>
      </c>
      <c r="R20" s="315"/>
      <c r="S20" s="104"/>
      <c r="T20" s="105" t="s">
        <v>171</v>
      </c>
      <c r="U20" s="104"/>
      <c r="V20" s="317">
        <f t="shared" ref="V20" si="7">U20+U21</f>
        <v>0</v>
      </c>
      <c r="W20" s="318"/>
      <c r="X20" s="370"/>
      <c r="Y20" s="309"/>
      <c r="Z20" s="309"/>
      <c r="AA20" s="309"/>
      <c r="AB20" s="309"/>
      <c r="AC20" s="309"/>
      <c r="AD20" s="321"/>
      <c r="AE20" s="305"/>
      <c r="AF20" s="306"/>
      <c r="AG20" s="306"/>
      <c r="AH20" s="307"/>
      <c r="AI20" s="348"/>
      <c r="AJ20" s="349"/>
      <c r="AK20" s="349"/>
      <c r="AL20" s="349"/>
      <c r="AM20" s="349"/>
      <c r="AN20" s="351"/>
      <c r="AO20" s="352"/>
      <c r="AP20" s="353"/>
      <c r="AS20" s="95">
        <v>9</v>
      </c>
      <c r="AT20" s="95">
        <v>1</v>
      </c>
    </row>
    <row r="21" spans="1:52" ht="18" customHeight="1">
      <c r="B21" s="301"/>
      <c r="C21" s="302"/>
      <c r="D21" s="303"/>
      <c r="E21" s="304"/>
      <c r="F21" s="305"/>
      <c r="G21" s="306"/>
      <c r="H21" s="306"/>
      <c r="I21" s="307"/>
      <c r="J21" s="312"/>
      <c r="K21" s="312"/>
      <c r="L21" s="312"/>
      <c r="M21" s="312"/>
      <c r="N21" s="312"/>
      <c r="O21" s="312"/>
      <c r="P21" s="313"/>
      <c r="Q21" s="316"/>
      <c r="R21" s="315"/>
      <c r="S21" s="102"/>
      <c r="T21" s="103" t="s">
        <v>171</v>
      </c>
      <c r="U21" s="102"/>
      <c r="V21" s="299"/>
      <c r="W21" s="319"/>
      <c r="X21" s="322"/>
      <c r="Y21" s="312"/>
      <c r="Z21" s="312"/>
      <c r="AA21" s="312"/>
      <c r="AB21" s="312"/>
      <c r="AC21" s="312"/>
      <c r="AD21" s="323"/>
      <c r="AE21" s="305"/>
      <c r="AF21" s="306"/>
      <c r="AG21" s="306"/>
      <c r="AH21" s="307"/>
      <c r="AI21" s="348"/>
      <c r="AJ21" s="349"/>
      <c r="AK21" s="349"/>
      <c r="AL21" s="349"/>
      <c r="AM21" s="349"/>
      <c r="AN21" s="351"/>
      <c r="AO21" s="299"/>
      <c r="AP21" s="300"/>
    </row>
    <row r="22" spans="1:52" ht="18" customHeight="1">
      <c r="B22" s="301">
        <v>6</v>
      </c>
      <c r="C22" s="302"/>
      <c r="D22" s="303"/>
      <c r="E22" s="304"/>
      <c r="F22" s="305"/>
      <c r="G22" s="306"/>
      <c r="H22" s="306"/>
      <c r="I22" s="307"/>
      <c r="J22" s="364"/>
      <c r="K22" s="309"/>
      <c r="L22" s="309"/>
      <c r="M22" s="309"/>
      <c r="N22" s="309"/>
      <c r="O22" s="309"/>
      <c r="P22" s="310"/>
      <c r="Q22" s="314">
        <f t="shared" ref="Q22" si="8">S22+S23</f>
        <v>0</v>
      </c>
      <c r="R22" s="315"/>
      <c r="S22" s="104"/>
      <c r="T22" s="105" t="s">
        <v>171</v>
      </c>
      <c r="U22" s="104"/>
      <c r="V22" s="317">
        <f t="shared" ref="V22" si="9">U22+U23</f>
        <v>0</v>
      </c>
      <c r="W22" s="318"/>
      <c r="X22" s="370"/>
      <c r="Y22" s="309"/>
      <c r="Z22" s="309"/>
      <c r="AA22" s="309"/>
      <c r="AB22" s="309"/>
      <c r="AC22" s="309"/>
      <c r="AD22" s="321"/>
      <c r="AE22" s="305"/>
      <c r="AF22" s="306"/>
      <c r="AG22" s="306"/>
      <c r="AH22" s="307"/>
      <c r="AI22" s="348"/>
      <c r="AJ22" s="349"/>
      <c r="AK22" s="349"/>
      <c r="AL22" s="349"/>
      <c r="AM22" s="349"/>
      <c r="AN22" s="351"/>
      <c r="AO22" s="352"/>
      <c r="AP22" s="353"/>
      <c r="AS22" s="95">
        <v>2</v>
      </c>
      <c r="AT22" s="95">
        <v>3</v>
      </c>
    </row>
    <row r="23" spans="1:52" ht="18" customHeight="1" thickBot="1">
      <c r="B23" s="357"/>
      <c r="C23" s="358"/>
      <c r="D23" s="359"/>
      <c r="E23" s="360"/>
      <c r="F23" s="361"/>
      <c r="G23" s="362"/>
      <c r="H23" s="362"/>
      <c r="I23" s="363"/>
      <c r="J23" s="365"/>
      <c r="K23" s="365"/>
      <c r="L23" s="365"/>
      <c r="M23" s="365"/>
      <c r="N23" s="365"/>
      <c r="O23" s="365"/>
      <c r="P23" s="366"/>
      <c r="Q23" s="367"/>
      <c r="R23" s="368"/>
      <c r="S23" s="115"/>
      <c r="T23" s="116" t="s">
        <v>171</v>
      </c>
      <c r="U23" s="115"/>
      <c r="V23" s="355"/>
      <c r="W23" s="369"/>
      <c r="X23" s="371"/>
      <c r="Y23" s="365"/>
      <c r="Z23" s="365"/>
      <c r="AA23" s="365"/>
      <c r="AB23" s="365"/>
      <c r="AC23" s="365"/>
      <c r="AD23" s="372"/>
      <c r="AE23" s="361"/>
      <c r="AF23" s="362"/>
      <c r="AG23" s="362"/>
      <c r="AH23" s="363"/>
      <c r="AI23" s="373"/>
      <c r="AJ23" s="374"/>
      <c r="AK23" s="374"/>
      <c r="AL23" s="374"/>
      <c r="AM23" s="374"/>
      <c r="AN23" s="375"/>
      <c r="AO23" s="355"/>
      <c r="AP23" s="356"/>
    </row>
    <row r="24" spans="1:52" ht="18" customHeight="1" thickBot="1">
      <c r="B24" s="106"/>
      <c r="C24" s="107"/>
      <c r="D24" s="107"/>
      <c r="E24" s="107"/>
      <c r="F24" s="106"/>
      <c r="G24" s="106"/>
      <c r="H24" s="106"/>
      <c r="I24" s="106"/>
      <c r="J24" s="106"/>
      <c r="K24" s="108"/>
      <c r="L24" s="108"/>
      <c r="M24" s="109"/>
      <c r="N24" s="110"/>
      <c r="O24" s="109"/>
      <c r="P24" s="108"/>
      <c r="Q24" s="108"/>
      <c r="R24" s="106"/>
      <c r="S24" s="106"/>
      <c r="T24" s="106"/>
      <c r="U24" s="106"/>
      <c r="V24" s="106"/>
      <c r="W24" s="111"/>
      <c r="X24" s="111"/>
      <c r="Y24" s="111"/>
      <c r="Z24" s="111"/>
      <c r="AA24" s="111"/>
      <c r="AB24" s="111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</row>
    <row r="25" spans="1:52" ht="30" customHeight="1" thickBot="1">
      <c r="B25" s="95"/>
      <c r="C25" s="95"/>
      <c r="D25" s="389" t="s">
        <v>172</v>
      </c>
      <c r="E25" s="390"/>
      <c r="F25" s="390"/>
      <c r="G25" s="390"/>
      <c r="H25" s="390"/>
      <c r="I25" s="390"/>
      <c r="J25" s="390" t="s">
        <v>167</v>
      </c>
      <c r="K25" s="390"/>
      <c r="L25" s="390"/>
      <c r="M25" s="390"/>
      <c r="N25" s="390"/>
      <c r="O25" s="390"/>
      <c r="P25" s="390"/>
      <c r="Q25" s="390"/>
      <c r="R25" s="390" t="s">
        <v>173</v>
      </c>
      <c r="S25" s="390"/>
      <c r="T25" s="390"/>
      <c r="U25" s="390"/>
      <c r="V25" s="390"/>
      <c r="W25" s="390"/>
      <c r="X25" s="390"/>
      <c r="Y25" s="390"/>
      <c r="Z25" s="390"/>
      <c r="AA25" s="390" t="s">
        <v>174</v>
      </c>
      <c r="AB25" s="390"/>
      <c r="AC25" s="390"/>
      <c r="AD25" s="390" t="s">
        <v>175</v>
      </c>
      <c r="AE25" s="390"/>
      <c r="AF25" s="390"/>
      <c r="AG25" s="390"/>
      <c r="AH25" s="390"/>
      <c r="AI25" s="390"/>
      <c r="AJ25" s="390"/>
      <c r="AK25" s="390"/>
      <c r="AL25" s="390"/>
      <c r="AM25" s="391"/>
      <c r="AN25" s="95"/>
      <c r="AO25" s="95"/>
      <c r="AP25" s="95"/>
    </row>
    <row r="26" spans="1:52" ht="30" customHeight="1">
      <c r="B26" s="95"/>
      <c r="C26" s="95"/>
      <c r="D26" s="380" t="s">
        <v>176</v>
      </c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2"/>
      <c r="AB26" s="382"/>
      <c r="AC26" s="382"/>
      <c r="AD26" s="383"/>
      <c r="AE26" s="383"/>
      <c r="AF26" s="383"/>
      <c r="AG26" s="383"/>
      <c r="AH26" s="383"/>
      <c r="AI26" s="383"/>
      <c r="AJ26" s="383"/>
      <c r="AK26" s="383"/>
      <c r="AL26" s="383"/>
      <c r="AM26" s="384"/>
      <c r="AN26" s="95"/>
      <c r="AO26" s="95"/>
      <c r="AP26" s="95"/>
    </row>
    <row r="27" spans="1:52" ht="30" customHeight="1">
      <c r="B27" s="95"/>
      <c r="C27" s="95"/>
      <c r="D27" s="385" t="s">
        <v>176</v>
      </c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7"/>
      <c r="AE27" s="387"/>
      <c r="AF27" s="387"/>
      <c r="AG27" s="387"/>
      <c r="AH27" s="387"/>
      <c r="AI27" s="387"/>
      <c r="AJ27" s="387"/>
      <c r="AK27" s="387"/>
      <c r="AL27" s="387"/>
      <c r="AM27" s="388"/>
      <c r="AN27" s="95"/>
      <c r="AO27" s="95"/>
      <c r="AP27" s="95"/>
    </row>
    <row r="28" spans="1:52" ht="30" customHeight="1" thickBot="1">
      <c r="B28" s="95"/>
      <c r="C28" s="95"/>
      <c r="D28" s="376" t="s">
        <v>176</v>
      </c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8"/>
      <c r="AE28" s="378"/>
      <c r="AF28" s="378"/>
      <c r="AG28" s="378"/>
      <c r="AH28" s="378"/>
      <c r="AI28" s="378"/>
      <c r="AJ28" s="378"/>
      <c r="AK28" s="378"/>
      <c r="AL28" s="378"/>
      <c r="AM28" s="379"/>
      <c r="AN28" s="95"/>
      <c r="AO28" s="95"/>
      <c r="AP28" s="95"/>
    </row>
    <row r="29" spans="1:52" ht="18" customHeight="1">
      <c r="A29" s="265" t="s">
        <v>177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</row>
    <row r="30" spans="1:52" ht="18" customHeight="1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</row>
    <row r="31" spans="1:52" ht="18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</row>
    <row r="32" spans="1:52" ht="24.95" customHeight="1">
      <c r="B32" s="95"/>
      <c r="C32" s="268" t="s">
        <v>157</v>
      </c>
      <c r="D32" s="268"/>
      <c r="E32" s="268"/>
      <c r="F32" s="268"/>
      <c r="G32" s="268" t="s">
        <v>187</v>
      </c>
      <c r="H32" s="268"/>
      <c r="I32" s="268"/>
      <c r="J32" s="268"/>
      <c r="K32" s="268"/>
      <c r="L32" s="268"/>
      <c r="M32" s="268"/>
      <c r="N32" s="268"/>
      <c r="O32" s="268"/>
      <c r="P32" s="268" t="s">
        <v>158</v>
      </c>
      <c r="Q32" s="268"/>
      <c r="R32" s="268"/>
      <c r="S32" s="268"/>
      <c r="T32" s="403" t="str">
        <f>AG35</f>
        <v>ともぞうＳＣ Ｕ１０</v>
      </c>
      <c r="U32" s="268"/>
      <c r="V32" s="268"/>
      <c r="W32" s="268"/>
      <c r="X32" s="268"/>
      <c r="Y32" s="268"/>
      <c r="Z32" s="268"/>
      <c r="AA32" s="268"/>
      <c r="AB32" s="268"/>
      <c r="AC32" s="268" t="s">
        <v>159</v>
      </c>
      <c r="AD32" s="268"/>
      <c r="AE32" s="268"/>
      <c r="AF32" s="268"/>
      <c r="AG32" s="270">
        <v>44101</v>
      </c>
      <c r="AH32" s="271"/>
      <c r="AI32" s="271"/>
      <c r="AJ32" s="271"/>
      <c r="AK32" s="271"/>
      <c r="AL32" s="271"/>
      <c r="AM32" s="272" t="s">
        <v>186</v>
      </c>
      <c r="AN32" s="272"/>
      <c r="AO32" s="273"/>
      <c r="AP32" s="112"/>
    </row>
    <row r="33" spans="2:53" ht="18" customHeight="1">
      <c r="B33" s="9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113"/>
      <c r="Y33" s="113"/>
      <c r="Z33" s="113"/>
      <c r="AA33" s="113"/>
      <c r="AB33" s="113"/>
      <c r="AC33" s="113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2:53" ht="24.95" customHeight="1">
      <c r="B34" s="95"/>
      <c r="C34" s="402">
        <v>1</v>
      </c>
      <c r="D34" s="402"/>
      <c r="E34" s="296" t="s">
        <v>179</v>
      </c>
      <c r="F34" s="296"/>
      <c r="G34" s="296"/>
      <c r="H34" s="296"/>
      <c r="I34" s="296"/>
      <c r="J34" s="296"/>
      <c r="K34" s="296"/>
      <c r="L34" s="296"/>
      <c r="M34" s="296"/>
      <c r="N34" s="296"/>
      <c r="O34" s="96"/>
      <c r="P34" s="96"/>
      <c r="Q34" s="295">
        <v>4</v>
      </c>
      <c r="R34" s="295"/>
      <c r="S34" s="296" t="s">
        <v>182</v>
      </c>
      <c r="T34" s="296"/>
      <c r="U34" s="296"/>
      <c r="V34" s="296"/>
      <c r="W34" s="296"/>
      <c r="X34" s="296"/>
      <c r="Y34" s="296"/>
      <c r="Z34" s="296"/>
      <c r="AA34" s="296"/>
      <c r="AB34" s="296"/>
      <c r="AC34" s="97"/>
      <c r="AD34" s="96"/>
      <c r="AE34" s="294">
        <v>7</v>
      </c>
      <c r="AF34" s="294"/>
      <c r="AG34" s="293" t="s">
        <v>184</v>
      </c>
      <c r="AH34" s="293"/>
      <c r="AI34" s="293"/>
      <c r="AJ34" s="293"/>
      <c r="AK34" s="293"/>
      <c r="AL34" s="293"/>
      <c r="AM34" s="293"/>
      <c r="AN34" s="293"/>
      <c r="AO34" s="293"/>
      <c r="AP34" s="293"/>
    </row>
    <row r="35" spans="2:53" ht="24.95" customHeight="1">
      <c r="B35" s="95"/>
      <c r="C35" s="394">
        <v>2</v>
      </c>
      <c r="D35" s="394"/>
      <c r="E35" s="395" t="s">
        <v>180</v>
      </c>
      <c r="F35" s="396"/>
      <c r="G35" s="396"/>
      <c r="H35" s="396"/>
      <c r="I35" s="396"/>
      <c r="J35" s="396"/>
      <c r="K35" s="396"/>
      <c r="L35" s="396"/>
      <c r="M35" s="396"/>
      <c r="N35" s="397"/>
      <c r="O35" s="96"/>
      <c r="P35" s="96"/>
      <c r="Q35" s="398">
        <v>5</v>
      </c>
      <c r="R35" s="398"/>
      <c r="S35" s="399" t="s">
        <v>23</v>
      </c>
      <c r="T35" s="399"/>
      <c r="U35" s="399"/>
      <c r="V35" s="399"/>
      <c r="W35" s="399"/>
      <c r="X35" s="399"/>
      <c r="Y35" s="399"/>
      <c r="Z35" s="399"/>
      <c r="AA35" s="399"/>
      <c r="AB35" s="399"/>
      <c r="AC35" s="97"/>
      <c r="AD35" s="96"/>
      <c r="AE35" s="400">
        <v>8</v>
      </c>
      <c r="AF35" s="400"/>
      <c r="AG35" s="401" t="s">
        <v>33</v>
      </c>
      <c r="AH35" s="401"/>
      <c r="AI35" s="401"/>
      <c r="AJ35" s="401"/>
      <c r="AK35" s="401"/>
      <c r="AL35" s="401"/>
      <c r="AM35" s="401"/>
      <c r="AN35" s="401"/>
      <c r="AO35" s="401"/>
      <c r="AP35" s="401"/>
    </row>
    <row r="36" spans="2:53" ht="24.95" customHeight="1">
      <c r="B36" s="95"/>
      <c r="C36" s="392">
        <v>3</v>
      </c>
      <c r="D36" s="392"/>
      <c r="E36" s="279" t="s">
        <v>181</v>
      </c>
      <c r="F36" s="280"/>
      <c r="G36" s="280"/>
      <c r="H36" s="280"/>
      <c r="I36" s="280"/>
      <c r="J36" s="280"/>
      <c r="K36" s="280"/>
      <c r="L36" s="280"/>
      <c r="M36" s="280"/>
      <c r="N36" s="281"/>
      <c r="O36" s="96"/>
      <c r="P36" s="96"/>
      <c r="Q36" s="393">
        <v>6</v>
      </c>
      <c r="R36" s="393"/>
      <c r="S36" s="275" t="s">
        <v>183</v>
      </c>
      <c r="T36" s="276"/>
      <c r="U36" s="276"/>
      <c r="V36" s="276"/>
      <c r="W36" s="276"/>
      <c r="X36" s="276"/>
      <c r="Y36" s="276"/>
      <c r="Z36" s="276"/>
      <c r="AA36" s="276"/>
      <c r="AB36" s="277"/>
      <c r="AC36" s="97"/>
      <c r="AD36" s="96"/>
      <c r="AE36" s="282"/>
      <c r="AF36" s="282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</row>
    <row r="37" spans="2:53" ht="18" customHeight="1">
      <c r="B37" s="95"/>
      <c r="C37" s="114"/>
      <c r="D37" s="112"/>
      <c r="E37" s="112"/>
      <c r="F37" s="112"/>
      <c r="G37" s="112"/>
      <c r="H37" s="112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112"/>
      <c r="U37" s="95"/>
      <c r="V37" s="112"/>
      <c r="W37" s="95"/>
      <c r="X37" s="112"/>
      <c r="Y37" s="95"/>
      <c r="Z37" s="112"/>
      <c r="AA37" s="95"/>
      <c r="AB37" s="112"/>
      <c r="AC37" s="112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</row>
    <row r="38" spans="2:53" ht="21.95" customHeight="1" thickBot="1">
      <c r="B38" s="95" t="s">
        <v>164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</row>
    <row r="39" spans="2:53" ht="21.95" customHeight="1" thickBot="1">
      <c r="B39" s="99"/>
      <c r="C39" s="342" t="s">
        <v>165</v>
      </c>
      <c r="D39" s="343"/>
      <c r="E39" s="327"/>
      <c r="F39" s="342" t="s">
        <v>166</v>
      </c>
      <c r="G39" s="343"/>
      <c r="H39" s="343"/>
      <c r="I39" s="327"/>
      <c r="J39" s="343" t="s">
        <v>167</v>
      </c>
      <c r="K39" s="343"/>
      <c r="L39" s="343"/>
      <c r="M39" s="343"/>
      <c r="N39" s="343"/>
      <c r="O39" s="343"/>
      <c r="P39" s="344"/>
      <c r="Q39" s="345" t="s">
        <v>168</v>
      </c>
      <c r="R39" s="345"/>
      <c r="S39" s="345"/>
      <c r="T39" s="345"/>
      <c r="U39" s="345"/>
      <c r="V39" s="345"/>
      <c r="W39" s="345"/>
      <c r="X39" s="326" t="s">
        <v>167</v>
      </c>
      <c r="Y39" s="343"/>
      <c r="Z39" s="343"/>
      <c r="AA39" s="343"/>
      <c r="AB39" s="343"/>
      <c r="AC39" s="343"/>
      <c r="AD39" s="327"/>
      <c r="AE39" s="342" t="s">
        <v>166</v>
      </c>
      <c r="AF39" s="343"/>
      <c r="AG39" s="343"/>
      <c r="AH39" s="327"/>
      <c r="AI39" s="324" t="s">
        <v>169</v>
      </c>
      <c r="AJ39" s="325"/>
      <c r="AK39" s="325"/>
      <c r="AL39" s="325"/>
      <c r="AM39" s="325"/>
      <c r="AN39" s="325"/>
      <c r="AO39" s="326" t="s">
        <v>170</v>
      </c>
      <c r="AP39" s="327"/>
      <c r="AY39" s="151"/>
      <c r="AZ39" s="263"/>
      <c r="BA39" s="264"/>
    </row>
    <row r="40" spans="2:53" ht="18" customHeight="1">
      <c r="B40" s="328">
        <v>1</v>
      </c>
      <c r="C40" s="407">
        <v>0.52083333333333337</v>
      </c>
      <c r="D40" s="408"/>
      <c r="E40" s="409"/>
      <c r="F40" s="332"/>
      <c r="G40" s="333"/>
      <c r="H40" s="333"/>
      <c r="I40" s="334"/>
      <c r="J40" s="335" t="str">
        <f>S35</f>
        <v>ｕｎｉｏｎ ｓｃ</v>
      </c>
      <c r="K40" s="336"/>
      <c r="L40" s="336"/>
      <c r="M40" s="336"/>
      <c r="N40" s="336"/>
      <c r="O40" s="336"/>
      <c r="P40" s="337"/>
      <c r="Q40" s="338">
        <f>S40+S41</f>
        <v>3</v>
      </c>
      <c r="R40" s="339"/>
      <c r="S40" s="100">
        <v>2</v>
      </c>
      <c r="T40" s="101" t="s">
        <v>171</v>
      </c>
      <c r="U40" s="100">
        <v>0</v>
      </c>
      <c r="V40" s="317">
        <f>U40+U41</f>
        <v>0</v>
      </c>
      <c r="W40" s="318"/>
      <c r="X40" s="340" t="str">
        <f>S36</f>
        <v>豊郷ＪＦＣ宇都宮Ｕ１０</v>
      </c>
      <c r="Y40" s="336"/>
      <c r="Z40" s="336"/>
      <c r="AA40" s="336"/>
      <c r="AB40" s="336"/>
      <c r="AC40" s="336"/>
      <c r="AD40" s="341"/>
      <c r="AE40" s="332"/>
      <c r="AF40" s="333"/>
      <c r="AG40" s="333"/>
      <c r="AH40" s="334"/>
      <c r="AI40" s="346">
        <v>7</v>
      </c>
      <c r="AJ40" s="347"/>
      <c r="AK40" s="347">
        <v>8</v>
      </c>
      <c r="AL40" s="347"/>
      <c r="AM40" s="347">
        <v>8</v>
      </c>
      <c r="AN40" s="350"/>
      <c r="AO40" s="297">
        <v>7</v>
      </c>
      <c r="AP40" s="298"/>
      <c r="AS40" s="95">
        <v>1</v>
      </c>
      <c r="AT40" s="95">
        <v>3</v>
      </c>
      <c r="AY40" s="151"/>
      <c r="AZ40" s="260"/>
      <c r="BA40" s="261"/>
    </row>
    <row r="41" spans="2:53" ht="18" customHeight="1">
      <c r="B41" s="301"/>
      <c r="C41" s="404"/>
      <c r="D41" s="405"/>
      <c r="E41" s="406"/>
      <c r="F41" s="305"/>
      <c r="G41" s="306"/>
      <c r="H41" s="306"/>
      <c r="I41" s="307"/>
      <c r="J41" s="312"/>
      <c r="K41" s="312"/>
      <c r="L41" s="312"/>
      <c r="M41" s="312"/>
      <c r="N41" s="312"/>
      <c r="O41" s="312"/>
      <c r="P41" s="313"/>
      <c r="Q41" s="316"/>
      <c r="R41" s="315"/>
      <c r="S41" s="102">
        <v>1</v>
      </c>
      <c r="T41" s="103" t="s">
        <v>171</v>
      </c>
      <c r="U41" s="102">
        <v>0</v>
      </c>
      <c r="V41" s="299"/>
      <c r="W41" s="319"/>
      <c r="X41" s="322"/>
      <c r="Y41" s="312"/>
      <c r="Z41" s="312"/>
      <c r="AA41" s="312"/>
      <c r="AB41" s="312"/>
      <c r="AC41" s="312"/>
      <c r="AD41" s="323"/>
      <c r="AE41" s="305"/>
      <c r="AF41" s="306"/>
      <c r="AG41" s="306"/>
      <c r="AH41" s="307"/>
      <c r="AI41" s="348"/>
      <c r="AJ41" s="349"/>
      <c r="AK41" s="349"/>
      <c r="AL41" s="349"/>
      <c r="AM41" s="349"/>
      <c r="AN41" s="351"/>
      <c r="AO41" s="299"/>
      <c r="AP41" s="300"/>
      <c r="AY41" s="153"/>
      <c r="AZ41" s="260"/>
      <c r="BA41" s="262"/>
    </row>
    <row r="42" spans="2:53" ht="18" customHeight="1">
      <c r="B42" s="301">
        <v>2</v>
      </c>
      <c r="C42" s="404">
        <v>0.54861111111111105</v>
      </c>
      <c r="D42" s="405"/>
      <c r="E42" s="406"/>
      <c r="F42" s="305"/>
      <c r="G42" s="306"/>
      <c r="H42" s="306"/>
      <c r="I42" s="307"/>
      <c r="J42" s="354" t="str">
        <f>AG34</f>
        <v>栃木ＳＣ Ｕ１０</v>
      </c>
      <c r="K42" s="309"/>
      <c r="L42" s="309"/>
      <c r="M42" s="309"/>
      <c r="N42" s="309"/>
      <c r="O42" s="309"/>
      <c r="P42" s="310"/>
      <c r="Q42" s="314">
        <f t="shared" ref="Q42" si="10">S42+S43</f>
        <v>3</v>
      </c>
      <c r="R42" s="315"/>
      <c r="S42" s="104">
        <v>2</v>
      </c>
      <c r="T42" s="105" t="s">
        <v>171</v>
      </c>
      <c r="U42" s="104">
        <v>0</v>
      </c>
      <c r="V42" s="317">
        <f t="shared" ref="V42" si="11">U42+U43</f>
        <v>0</v>
      </c>
      <c r="W42" s="318"/>
      <c r="X42" s="320" t="str">
        <f>AG35</f>
        <v>ともぞうＳＣ Ｕ１０</v>
      </c>
      <c r="Y42" s="309"/>
      <c r="Z42" s="309"/>
      <c r="AA42" s="309"/>
      <c r="AB42" s="309"/>
      <c r="AC42" s="309"/>
      <c r="AD42" s="321"/>
      <c r="AE42" s="305"/>
      <c r="AF42" s="306"/>
      <c r="AG42" s="306"/>
      <c r="AH42" s="307"/>
      <c r="AI42" s="348">
        <v>6</v>
      </c>
      <c r="AJ42" s="349"/>
      <c r="AK42" s="349">
        <v>5</v>
      </c>
      <c r="AL42" s="349"/>
      <c r="AM42" s="349">
        <v>5</v>
      </c>
      <c r="AN42" s="351"/>
      <c r="AO42" s="352">
        <v>6</v>
      </c>
      <c r="AP42" s="353"/>
      <c r="AS42" s="95">
        <v>6</v>
      </c>
      <c r="AT42" s="95">
        <v>8</v>
      </c>
      <c r="AY42" s="154"/>
      <c r="AZ42" s="155"/>
      <c r="BA42" s="154"/>
    </row>
    <row r="43" spans="2:53" ht="18" customHeight="1">
      <c r="B43" s="301"/>
      <c r="C43" s="404"/>
      <c r="D43" s="405"/>
      <c r="E43" s="406"/>
      <c r="F43" s="305"/>
      <c r="G43" s="306"/>
      <c r="H43" s="306"/>
      <c r="I43" s="307"/>
      <c r="J43" s="312"/>
      <c r="K43" s="312"/>
      <c r="L43" s="312"/>
      <c r="M43" s="312"/>
      <c r="N43" s="312"/>
      <c r="O43" s="312"/>
      <c r="P43" s="313"/>
      <c r="Q43" s="316"/>
      <c r="R43" s="315"/>
      <c r="S43" s="102">
        <v>1</v>
      </c>
      <c r="T43" s="103" t="s">
        <v>171</v>
      </c>
      <c r="U43" s="102">
        <v>0</v>
      </c>
      <c r="V43" s="299"/>
      <c r="W43" s="319"/>
      <c r="X43" s="322"/>
      <c r="Y43" s="312"/>
      <c r="Z43" s="312"/>
      <c r="AA43" s="312"/>
      <c r="AB43" s="312"/>
      <c r="AC43" s="312"/>
      <c r="AD43" s="323"/>
      <c r="AE43" s="305"/>
      <c r="AF43" s="306"/>
      <c r="AG43" s="306"/>
      <c r="AH43" s="307"/>
      <c r="AI43" s="348"/>
      <c r="AJ43" s="349"/>
      <c r="AK43" s="349"/>
      <c r="AL43" s="349"/>
      <c r="AM43" s="349"/>
      <c r="AN43" s="351"/>
      <c r="AO43" s="299"/>
      <c r="AP43" s="300"/>
      <c r="AY43" s="154"/>
      <c r="AZ43" s="155"/>
      <c r="BA43" s="154"/>
    </row>
    <row r="44" spans="2:53" ht="18" customHeight="1">
      <c r="B44" s="301">
        <v>3</v>
      </c>
      <c r="C44" s="404">
        <v>0.58333333333333337</v>
      </c>
      <c r="D44" s="405"/>
      <c r="E44" s="406"/>
      <c r="F44" s="305"/>
      <c r="G44" s="306"/>
      <c r="H44" s="306"/>
      <c r="I44" s="307"/>
      <c r="J44" s="354" t="str">
        <f>S35</f>
        <v>ｕｎｉｏｎ ｓｃ</v>
      </c>
      <c r="K44" s="309"/>
      <c r="L44" s="309"/>
      <c r="M44" s="309"/>
      <c r="N44" s="309"/>
      <c r="O44" s="309"/>
      <c r="P44" s="310"/>
      <c r="Q44" s="314">
        <f t="shared" ref="Q44" si="12">S44+S45</f>
        <v>0</v>
      </c>
      <c r="R44" s="315"/>
      <c r="S44" s="104">
        <v>0</v>
      </c>
      <c r="T44" s="105" t="s">
        <v>171</v>
      </c>
      <c r="U44" s="104">
        <v>1</v>
      </c>
      <c r="V44" s="317">
        <f t="shared" ref="V44" si="13">U44+U45</f>
        <v>1</v>
      </c>
      <c r="W44" s="318"/>
      <c r="X44" s="320" t="str">
        <f>AG34</f>
        <v>栃木ＳＣ Ｕ１０</v>
      </c>
      <c r="Y44" s="309"/>
      <c r="Z44" s="309"/>
      <c r="AA44" s="309"/>
      <c r="AB44" s="309"/>
      <c r="AC44" s="309"/>
      <c r="AD44" s="321"/>
      <c r="AE44" s="305"/>
      <c r="AF44" s="306"/>
      <c r="AG44" s="306"/>
      <c r="AH44" s="307"/>
      <c r="AI44" s="348">
        <v>8</v>
      </c>
      <c r="AJ44" s="349"/>
      <c r="AK44" s="349">
        <v>6</v>
      </c>
      <c r="AL44" s="349"/>
      <c r="AM44" s="349">
        <v>6</v>
      </c>
      <c r="AN44" s="351"/>
      <c r="AO44" s="352">
        <v>8</v>
      </c>
      <c r="AP44" s="353"/>
      <c r="AS44" s="95">
        <v>2</v>
      </c>
      <c r="AT44" s="95">
        <v>4</v>
      </c>
      <c r="AY44" s="154"/>
      <c r="AZ44" s="155"/>
      <c r="BA44" s="154"/>
    </row>
    <row r="45" spans="2:53" ht="18" customHeight="1">
      <c r="B45" s="301"/>
      <c r="C45" s="404"/>
      <c r="D45" s="405"/>
      <c r="E45" s="406"/>
      <c r="F45" s="305"/>
      <c r="G45" s="306"/>
      <c r="H45" s="306"/>
      <c r="I45" s="307"/>
      <c r="J45" s="312"/>
      <c r="K45" s="312"/>
      <c r="L45" s="312"/>
      <c r="M45" s="312"/>
      <c r="N45" s="312"/>
      <c r="O45" s="312"/>
      <c r="P45" s="313"/>
      <c r="Q45" s="316"/>
      <c r="R45" s="315"/>
      <c r="S45" s="102">
        <v>0</v>
      </c>
      <c r="T45" s="103" t="s">
        <v>171</v>
      </c>
      <c r="U45" s="102">
        <v>0</v>
      </c>
      <c r="V45" s="299"/>
      <c r="W45" s="319"/>
      <c r="X45" s="322"/>
      <c r="Y45" s="312"/>
      <c r="Z45" s="312"/>
      <c r="AA45" s="312"/>
      <c r="AB45" s="312"/>
      <c r="AC45" s="312"/>
      <c r="AD45" s="323"/>
      <c r="AE45" s="305"/>
      <c r="AF45" s="306"/>
      <c r="AG45" s="306"/>
      <c r="AH45" s="307"/>
      <c r="AI45" s="348"/>
      <c r="AJ45" s="349"/>
      <c r="AK45" s="349"/>
      <c r="AL45" s="349"/>
      <c r="AM45" s="349"/>
      <c r="AN45" s="351"/>
      <c r="AO45" s="299"/>
      <c r="AP45" s="300"/>
      <c r="AY45" s="154"/>
      <c r="AZ45" s="155"/>
      <c r="BA45" s="154"/>
    </row>
    <row r="46" spans="2:53" ht="18" customHeight="1">
      <c r="B46" s="301">
        <v>4</v>
      </c>
      <c r="C46" s="404">
        <v>0.61111111111111105</v>
      </c>
      <c r="D46" s="405"/>
      <c r="E46" s="406"/>
      <c r="F46" s="305"/>
      <c r="G46" s="306"/>
      <c r="H46" s="306"/>
      <c r="I46" s="307"/>
      <c r="J46" s="354" t="str">
        <f>S36</f>
        <v>豊郷ＪＦＣ宇都宮Ｕ１０</v>
      </c>
      <c r="K46" s="309"/>
      <c r="L46" s="309"/>
      <c r="M46" s="309"/>
      <c r="N46" s="309"/>
      <c r="O46" s="309"/>
      <c r="P46" s="310"/>
      <c r="Q46" s="314">
        <f t="shared" ref="Q46" si="14">S46+S47</f>
        <v>0</v>
      </c>
      <c r="R46" s="315"/>
      <c r="S46" s="104">
        <v>0</v>
      </c>
      <c r="T46" s="105" t="s">
        <v>171</v>
      </c>
      <c r="U46" s="104">
        <v>4</v>
      </c>
      <c r="V46" s="317">
        <f t="shared" ref="V46" si="15">U46+U47</f>
        <v>5</v>
      </c>
      <c r="W46" s="318"/>
      <c r="X46" s="320" t="str">
        <f>AG35</f>
        <v>ともぞうＳＣ Ｕ１０</v>
      </c>
      <c r="Y46" s="309"/>
      <c r="Z46" s="309"/>
      <c r="AA46" s="309"/>
      <c r="AB46" s="309"/>
      <c r="AC46" s="309"/>
      <c r="AD46" s="321"/>
      <c r="AE46" s="305"/>
      <c r="AF46" s="306"/>
      <c r="AG46" s="306"/>
      <c r="AH46" s="307"/>
      <c r="AI46" s="348">
        <v>5</v>
      </c>
      <c r="AJ46" s="349"/>
      <c r="AK46" s="349">
        <v>7</v>
      </c>
      <c r="AL46" s="349"/>
      <c r="AM46" s="349">
        <v>7</v>
      </c>
      <c r="AN46" s="351"/>
      <c r="AO46" s="352">
        <v>5</v>
      </c>
      <c r="AP46" s="353"/>
      <c r="AS46" s="95">
        <v>7</v>
      </c>
      <c r="AT46" s="95">
        <v>9</v>
      </c>
      <c r="AY46" s="154"/>
      <c r="AZ46" s="155"/>
      <c r="BA46" s="154"/>
    </row>
    <row r="47" spans="2:53" ht="18" customHeight="1">
      <c r="B47" s="301"/>
      <c r="C47" s="404"/>
      <c r="D47" s="405"/>
      <c r="E47" s="406"/>
      <c r="F47" s="305"/>
      <c r="G47" s="306"/>
      <c r="H47" s="306"/>
      <c r="I47" s="307"/>
      <c r="J47" s="312"/>
      <c r="K47" s="312"/>
      <c r="L47" s="312"/>
      <c r="M47" s="312"/>
      <c r="N47" s="312"/>
      <c r="O47" s="312"/>
      <c r="P47" s="313"/>
      <c r="Q47" s="316"/>
      <c r="R47" s="315"/>
      <c r="S47" s="102">
        <v>0</v>
      </c>
      <c r="T47" s="103" t="s">
        <v>171</v>
      </c>
      <c r="U47" s="102">
        <v>1</v>
      </c>
      <c r="V47" s="299"/>
      <c r="W47" s="319"/>
      <c r="X47" s="322"/>
      <c r="Y47" s="312"/>
      <c r="Z47" s="312"/>
      <c r="AA47" s="312"/>
      <c r="AB47" s="312"/>
      <c r="AC47" s="312"/>
      <c r="AD47" s="323"/>
      <c r="AE47" s="305"/>
      <c r="AF47" s="306"/>
      <c r="AG47" s="306"/>
      <c r="AH47" s="307"/>
      <c r="AI47" s="348"/>
      <c r="AJ47" s="349"/>
      <c r="AK47" s="349"/>
      <c r="AL47" s="349"/>
      <c r="AM47" s="349"/>
      <c r="AN47" s="351"/>
      <c r="AO47" s="299"/>
      <c r="AP47" s="300"/>
    </row>
    <row r="48" spans="2:53" ht="18" customHeight="1">
      <c r="B48" s="301"/>
      <c r="C48" s="302"/>
      <c r="D48" s="303"/>
      <c r="E48" s="304"/>
      <c r="F48" s="305"/>
      <c r="G48" s="306"/>
      <c r="H48" s="306"/>
      <c r="I48" s="307"/>
      <c r="J48" s="364"/>
      <c r="K48" s="309"/>
      <c r="L48" s="309"/>
      <c r="M48" s="309"/>
      <c r="N48" s="309"/>
      <c r="O48" s="309"/>
      <c r="P48" s="310"/>
      <c r="Q48" s="314">
        <f t="shared" ref="Q48" si="16">S48+S49</f>
        <v>0</v>
      </c>
      <c r="R48" s="315"/>
      <c r="S48" s="104"/>
      <c r="T48" s="105" t="s">
        <v>171</v>
      </c>
      <c r="U48" s="104"/>
      <c r="V48" s="317">
        <f t="shared" ref="V48" si="17">U48+U49</f>
        <v>0</v>
      </c>
      <c r="W48" s="318"/>
      <c r="X48" s="370"/>
      <c r="Y48" s="309"/>
      <c r="Z48" s="309"/>
      <c r="AA48" s="309"/>
      <c r="AB48" s="309"/>
      <c r="AC48" s="309"/>
      <c r="AD48" s="321"/>
      <c r="AE48" s="305"/>
      <c r="AF48" s="306"/>
      <c r="AG48" s="306"/>
      <c r="AH48" s="307"/>
      <c r="AI48" s="348"/>
      <c r="AJ48" s="349"/>
      <c r="AK48" s="349"/>
      <c r="AL48" s="349"/>
      <c r="AM48" s="349"/>
      <c r="AN48" s="351"/>
      <c r="AO48" s="352"/>
      <c r="AP48" s="353"/>
      <c r="AS48" s="95">
        <v>3</v>
      </c>
      <c r="AT48" s="95">
        <v>5</v>
      </c>
    </row>
    <row r="49" spans="1:46" ht="18" customHeight="1">
      <c r="B49" s="301"/>
      <c r="C49" s="302"/>
      <c r="D49" s="303"/>
      <c r="E49" s="304"/>
      <c r="F49" s="305"/>
      <c r="G49" s="306"/>
      <c r="H49" s="306"/>
      <c r="I49" s="307"/>
      <c r="J49" s="312"/>
      <c r="K49" s="312"/>
      <c r="L49" s="312"/>
      <c r="M49" s="312"/>
      <c r="N49" s="312"/>
      <c r="O49" s="312"/>
      <c r="P49" s="313"/>
      <c r="Q49" s="316"/>
      <c r="R49" s="315"/>
      <c r="S49" s="102"/>
      <c r="T49" s="103" t="s">
        <v>171</v>
      </c>
      <c r="U49" s="102"/>
      <c r="V49" s="299"/>
      <c r="W49" s="319"/>
      <c r="X49" s="322"/>
      <c r="Y49" s="312"/>
      <c r="Z49" s="312"/>
      <c r="AA49" s="312"/>
      <c r="AB49" s="312"/>
      <c r="AC49" s="312"/>
      <c r="AD49" s="323"/>
      <c r="AE49" s="305"/>
      <c r="AF49" s="306"/>
      <c r="AG49" s="306"/>
      <c r="AH49" s="307"/>
      <c r="AI49" s="348"/>
      <c r="AJ49" s="349"/>
      <c r="AK49" s="349"/>
      <c r="AL49" s="349"/>
      <c r="AM49" s="349"/>
      <c r="AN49" s="351"/>
      <c r="AO49" s="299"/>
      <c r="AP49" s="300"/>
    </row>
    <row r="50" spans="1:46" ht="18" customHeight="1">
      <c r="B50" s="301"/>
      <c r="C50" s="302"/>
      <c r="D50" s="303"/>
      <c r="E50" s="304"/>
      <c r="F50" s="305"/>
      <c r="G50" s="306"/>
      <c r="H50" s="306"/>
      <c r="I50" s="307"/>
      <c r="J50" s="364"/>
      <c r="K50" s="309"/>
      <c r="L50" s="309"/>
      <c r="M50" s="309"/>
      <c r="N50" s="309"/>
      <c r="O50" s="309"/>
      <c r="P50" s="310"/>
      <c r="Q50" s="314">
        <f t="shared" ref="Q50" si="18">S50+S51</f>
        <v>0</v>
      </c>
      <c r="R50" s="315"/>
      <c r="S50" s="104"/>
      <c r="T50" s="105" t="s">
        <v>171</v>
      </c>
      <c r="U50" s="104"/>
      <c r="V50" s="317">
        <f t="shared" ref="V50" si="19">U50+U51</f>
        <v>0</v>
      </c>
      <c r="W50" s="318"/>
      <c r="X50" s="370"/>
      <c r="Y50" s="309"/>
      <c r="Z50" s="309"/>
      <c r="AA50" s="309"/>
      <c r="AB50" s="309"/>
      <c r="AC50" s="309"/>
      <c r="AD50" s="321"/>
      <c r="AE50" s="305"/>
      <c r="AF50" s="306"/>
      <c r="AG50" s="306"/>
      <c r="AH50" s="307"/>
      <c r="AI50" s="348"/>
      <c r="AJ50" s="349"/>
      <c r="AK50" s="349"/>
      <c r="AL50" s="349"/>
      <c r="AM50" s="349"/>
      <c r="AN50" s="351"/>
      <c r="AO50" s="352"/>
      <c r="AP50" s="353"/>
      <c r="AS50" s="95">
        <v>8</v>
      </c>
      <c r="AT50" s="95">
        <v>1</v>
      </c>
    </row>
    <row r="51" spans="1:46" ht="18" customHeight="1" thickBot="1">
      <c r="B51" s="357"/>
      <c r="C51" s="358"/>
      <c r="D51" s="359"/>
      <c r="E51" s="360"/>
      <c r="F51" s="361"/>
      <c r="G51" s="362"/>
      <c r="H51" s="362"/>
      <c r="I51" s="363"/>
      <c r="J51" s="365"/>
      <c r="K51" s="365"/>
      <c r="L51" s="365"/>
      <c r="M51" s="365"/>
      <c r="N51" s="365"/>
      <c r="O51" s="365"/>
      <c r="P51" s="366"/>
      <c r="Q51" s="367"/>
      <c r="R51" s="368"/>
      <c r="S51" s="115"/>
      <c r="T51" s="116" t="s">
        <v>171</v>
      </c>
      <c r="U51" s="115"/>
      <c r="V51" s="355"/>
      <c r="W51" s="369"/>
      <c r="X51" s="371"/>
      <c r="Y51" s="365"/>
      <c r="Z51" s="365"/>
      <c r="AA51" s="365"/>
      <c r="AB51" s="365"/>
      <c r="AC51" s="365"/>
      <c r="AD51" s="372"/>
      <c r="AE51" s="361"/>
      <c r="AF51" s="362"/>
      <c r="AG51" s="362"/>
      <c r="AH51" s="363"/>
      <c r="AI51" s="373"/>
      <c r="AJ51" s="374"/>
      <c r="AK51" s="374"/>
      <c r="AL51" s="374"/>
      <c r="AM51" s="374"/>
      <c r="AN51" s="375"/>
      <c r="AO51" s="355"/>
      <c r="AP51" s="356"/>
    </row>
    <row r="52" spans="1:46" ht="18" customHeight="1" thickBot="1">
      <c r="B52" s="106"/>
      <c r="C52" s="107"/>
      <c r="D52" s="107"/>
      <c r="E52" s="107"/>
      <c r="F52" s="106"/>
      <c r="G52" s="106"/>
      <c r="H52" s="106"/>
      <c r="I52" s="106"/>
      <c r="J52" s="106"/>
      <c r="K52" s="108"/>
      <c r="L52" s="108"/>
      <c r="M52" s="109"/>
      <c r="N52" s="110"/>
      <c r="O52" s="109"/>
      <c r="P52" s="108"/>
      <c r="Q52" s="108"/>
      <c r="R52" s="106"/>
      <c r="S52" s="106"/>
      <c r="T52" s="106"/>
      <c r="U52" s="106"/>
      <c r="V52" s="106"/>
      <c r="W52" s="111"/>
      <c r="X52" s="111"/>
      <c r="Y52" s="111"/>
      <c r="Z52" s="111"/>
      <c r="AA52" s="111"/>
      <c r="AB52" s="111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</row>
    <row r="53" spans="1:46" ht="30" customHeight="1" thickBot="1">
      <c r="B53" s="95"/>
      <c r="C53" s="95"/>
      <c r="D53" s="389" t="s">
        <v>172</v>
      </c>
      <c r="E53" s="390"/>
      <c r="F53" s="390"/>
      <c r="G53" s="390"/>
      <c r="H53" s="390"/>
      <c r="I53" s="390"/>
      <c r="J53" s="390" t="s">
        <v>167</v>
      </c>
      <c r="K53" s="390"/>
      <c r="L53" s="390"/>
      <c r="M53" s="390"/>
      <c r="N53" s="390"/>
      <c r="O53" s="390"/>
      <c r="P53" s="390"/>
      <c r="Q53" s="390"/>
      <c r="R53" s="390" t="s">
        <v>173</v>
      </c>
      <c r="S53" s="390"/>
      <c r="T53" s="390"/>
      <c r="U53" s="390"/>
      <c r="V53" s="390"/>
      <c r="W53" s="390"/>
      <c r="X53" s="390"/>
      <c r="Y53" s="390"/>
      <c r="Z53" s="390"/>
      <c r="AA53" s="390" t="s">
        <v>174</v>
      </c>
      <c r="AB53" s="390"/>
      <c r="AC53" s="390"/>
      <c r="AD53" s="390" t="s">
        <v>175</v>
      </c>
      <c r="AE53" s="390"/>
      <c r="AF53" s="390"/>
      <c r="AG53" s="390"/>
      <c r="AH53" s="390"/>
      <c r="AI53" s="390"/>
      <c r="AJ53" s="390"/>
      <c r="AK53" s="390"/>
      <c r="AL53" s="390"/>
      <c r="AM53" s="391"/>
      <c r="AN53" s="95"/>
      <c r="AO53" s="95"/>
      <c r="AP53" s="95"/>
    </row>
    <row r="54" spans="1:46" ht="30" customHeight="1">
      <c r="B54" s="95"/>
      <c r="C54" s="95"/>
      <c r="D54" s="380" t="s">
        <v>176</v>
      </c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2"/>
      <c r="AB54" s="382"/>
      <c r="AC54" s="382"/>
      <c r="AD54" s="383"/>
      <c r="AE54" s="383"/>
      <c r="AF54" s="383"/>
      <c r="AG54" s="383"/>
      <c r="AH54" s="383"/>
      <c r="AI54" s="383"/>
      <c r="AJ54" s="383"/>
      <c r="AK54" s="383"/>
      <c r="AL54" s="383"/>
      <c r="AM54" s="384"/>
      <c r="AN54" s="95"/>
      <c r="AO54" s="95"/>
      <c r="AP54" s="95"/>
    </row>
    <row r="55" spans="1:46" ht="30" customHeight="1">
      <c r="B55" s="95"/>
      <c r="C55" s="95"/>
      <c r="D55" s="385" t="s">
        <v>176</v>
      </c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7"/>
      <c r="AE55" s="387"/>
      <c r="AF55" s="387"/>
      <c r="AG55" s="387"/>
      <c r="AH55" s="387"/>
      <c r="AI55" s="387"/>
      <c r="AJ55" s="387"/>
      <c r="AK55" s="387"/>
      <c r="AL55" s="387"/>
      <c r="AM55" s="388"/>
      <c r="AN55" s="95"/>
      <c r="AO55" s="95"/>
      <c r="AP55" s="95"/>
    </row>
    <row r="56" spans="1:46" ht="30" customHeight="1" thickBot="1">
      <c r="B56" s="95"/>
      <c r="C56" s="95"/>
      <c r="D56" s="376" t="s">
        <v>176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8"/>
      <c r="AE56" s="378"/>
      <c r="AF56" s="378"/>
      <c r="AG56" s="378"/>
      <c r="AH56" s="378"/>
      <c r="AI56" s="378"/>
      <c r="AJ56" s="378"/>
      <c r="AK56" s="378"/>
      <c r="AL56" s="378"/>
      <c r="AM56" s="379"/>
      <c r="AN56" s="95"/>
      <c r="AO56" s="95"/>
      <c r="AP56" s="95"/>
    </row>
    <row r="57" spans="1:46" ht="18" customHeight="1">
      <c r="A57" s="265" t="s">
        <v>178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</row>
    <row r="58" spans="1:46" ht="18" customHeight="1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</row>
    <row r="59" spans="1:46" ht="18" customHeight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</row>
    <row r="60" spans="1:46" ht="24.95" customHeight="1">
      <c r="B60" s="95"/>
      <c r="C60" s="268" t="s">
        <v>157</v>
      </c>
      <c r="D60" s="268"/>
      <c r="E60" s="268"/>
      <c r="F60" s="268"/>
      <c r="G60" s="412" t="s">
        <v>190</v>
      </c>
      <c r="H60" s="268"/>
      <c r="I60" s="268"/>
      <c r="J60" s="268"/>
      <c r="K60" s="268"/>
      <c r="L60" s="268"/>
      <c r="M60" s="268"/>
      <c r="N60" s="268"/>
      <c r="O60" s="268"/>
      <c r="P60" s="268" t="s">
        <v>158</v>
      </c>
      <c r="Q60" s="268"/>
      <c r="R60" s="268"/>
      <c r="S60" s="268"/>
      <c r="T60" s="412" t="s">
        <v>179</v>
      </c>
      <c r="U60" s="268"/>
      <c r="V60" s="268"/>
      <c r="W60" s="268"/>
      <c r="X60" s="268"/>
      <c r="Y60" s="268"/>
      <c r="Z60" s="268"/>
      <c r="AA60" s="268"/>
      <c r="AB60" s="268"/>
      <c r="AC60" s="268" t="s">
        <v>159</v>
      </c>
      <c r="AD60" s="268"/>
      <c r="AE60" s="268"/>
      <c r="AF60" s="268"/>
      <c r="AG60" s="270">
        <v>44114</v>
      </c>
      <c r="AH60" s="271"/>
      <c r="AI60" s="271"/>
      <c r="AJ60" s="271"/>
      <c r="AK60" s="271"/>
      <c r="AL60" s="271"/>
      <c r="AM60" s="410" t="s">
        <v>189</v>
      </c>
      <c r="AN60" s="410"/>
      <c r="AO60" s="411"/>
      <c r="AP60" s="112"/>
    </row>
    <row r="61" spans="1:46" ht="18" customHeight="1">
      <c r="B61" s="95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3"/>
      <c r="X61" s="113"/>
      <c r="Y61" s="113"/>
      <c r="Z61" s="113"/>
      <c r="AA61" s="113"/>
      <c r="AB61" s="113"/>
      <c r="AC61" s="113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</row>
    <row r="62" spans="1:46" ht="24.95" customHeight="1">
      <c r="B62" s="95"/>
      <c r="C62" s="292">
        <v>1</v>
      </c>
      <c r="D62" s="292"/>
      <c r="E62" s="293" t="s">
        <v>179</v>
      </c>
      <c r="F62" s="293"/>
      <c r="G62" s="293"/>
      <c r="H62" s="293"/>
      <c r="I62" s="293"/>
      <c r="J62" s="293"/>
      <c r="K62" s="293"/>
      <c r="L62" s="293"/>
      <c r="M62" s="293"/>
      <c r="N62" s="293"/>
      <c r="O62" s="96"/>
      <c r="P62" s="96"/>
      <c r="Q62" s="295">
        <v>4</v>
      </c>
      <c r="R62" s="295"/>
      <c r="S62" s="296" t="s">
        <v>182</v>
      </c>
      <c r="T62" s="296"/>
      <c r="U62" s="296"/>
      <c r="V62" s="296"/>
      <c r="W62" s="296"/>
      <c r="X62" s="296"/>
      <c r="Y62" s="296"/>
      <c r="Z62" s="296"/>
      <c r="AA62" s="296"/>
      <c r="AB62" s="296"/>
      <c r="AC62" s="97"/>
      <c r="AD62" s="96"/>
      <c r="AE62" s="295">
        <v>7</v>
      </c>
      <c r="AF62" s="295"/>
      <c r="AG62" s="296" t="s">
        <v>184</v>
      </c>
      <c r="AH62" s="296"/>
      <c r="AI62" s="296"/>
      <c r="AJ62" s="296"/>
      <c r="AK62" s="296"/>
      <c r="AL62" s="296"/>
      <c r="AM62" s="296"/>
      <c r="AN62" s="296"/>
      <c r="AO62" s="296"/>
      <c r="AP62" s="296"/>
    </row>
    <row r="63" spans="1:46" ht="24.95" customHeight="1">
      <c r="B63" s="95"/>
      <c r="C63" s="394">
        <v>2</v>
      </c>
      <c r="D63" s="394"/>
      <c r="E63" s="395" t="s">
        <v>180</v>
      </c>
      <c r="F63" s="396"/>
      <c r="G63" s="396"/>
      <c r="H63" s="396"/>
      <c r="I63" s="396"/>
      <c r="J63" s="396"/>
      <c r="K63" s="396"/>
      <c r="L63" s="396"/>
      <c r="M63" s="396"/>
      <c r="N63" s="397"/>
      <c r="O63" s="96"/>
      <c r="P63" s="96"/>
      <c r="Q63" s="398">
        <v>5</v>
      </c>
      <c r="R63" s="398"/>
      <c r="S63" s="399" t="s">
        <v>23</v>
      </c>
      <c r="T63" s="399"/>
      <c r="U63" s="399"/>
      <c r="V63" s="399"/>
      <c r="W63" s="399"/>
      <c r="X63" s="399"/>
      <c r="Y63" s="399"/>
      <c r="Z63" s="399"/>
      <c r="AA63" s="399"/>
      <c r="AB63" s="399"/>
      <c r="AC63" s="97"/>
      <c r="AD63" s="96"/>
      <c r="AE63" s="400">
        <v>8</v>
      </c>
      <c r="AF63" s="400"/>
      <c r="AG63" s="401" t="s">
        <v>33</v>
      </c>
      <c r="AH63" s="401"/>
      <c r="AI63" s="401"/>
      <c r="AJ63" s="401"/>
      <c r="AK63" s="401"/>
      <c r="AL63" s="401"/>
      <c r="AM63" s="401"/>
      <c r="AN63" s="401"/>
      <c r="AO63" s="401"/>
      <c r="AP63" s="401"/>
    </row>
    <row r="64" spans="1:46" ht="24.95" customHeight="1">
      <c r="B64" s="95"/>
      <c r="C64" s="274">
        <v>3</v>
      </c>
      <c r="D64" s="274"/>
      <c r="E64" s="275" t="s">
        <v>181</v>
      </c>
      <c r="F64" s="276"/>
      <c r="G64" s="276"/>
      <c r="H64" s="276"/>
      <c r="I64" s="276"/>
      <c r="J64" s="276"/>
      <c r="K64" s="276"/>
      <c r="L64" s="276"/>
      <c r="M64" s="276"/>
      <c r="N64" s="277"/>
      <c r="O64" s="96"/>
      <c r="P64" s="96"/>
      <c r="Q64" s="278">
        <v>6</v>
      </c>
      <c r="R64" s="278"/>
      <c r="S64" s="279" t="s">
        <v>183</v>
      </c>
      <c r="T64" s="280"/>
      <c r="U64" s="280"/>
      <c r="V64" s="280"/>
      <c r="W64" s="280"/>
      <c r="X64" s="280"/>
      <c r="Y64" s="280"/>
      <c r="Z64" s="280"/>
      <c r="AA64" s="280"/>
      <c r="AB64" s="281"/>
      <c r="AC64" s="97"/>
      <c r="AD64" s="96"/>
      <c r="AE64" s="282"/>
      <c r="AF64" s="282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</row>
    <row r="65" spans="2:52" ht="18" customHeight="1">
      <c r="B65" s="95"/>
      <c r="C65" s="114"/>
      <c r="D65" s="112"/>
      <c r="E65" s="112"/>
      <c r="F65" s="112"/>
      <c r="G65" s="112"/>
      <c r="H65" s="112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112"/>
      <c r="U65" s="95"/>
      <c r="V65" s="112"/>
      <c r="W65" s="95"/>
      <c r="X65" s="112"/>
      <c r="Y65" s="95"/>
      <c r="Z65" s="112"/>
      <c r="AA65" s="95"/>
      <c r="AB65" s="112"/>
      <c r="AC65" s="112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</row>
    <row r="66" spans="2:52" ht="21.95" customHeight="1" thickBot="1">
      <c r="B66" s="95" t="s">
        <v>164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</row>
    <row r="67" spans="2:52" ht="21.95" customHeight="1" thickBot="1">
      <c r="B67" s="99"/>
      <c r="C67" s="342" t="s">
        <v>165</v>
      </c>
      <c r="D67" s="343"/>
      <c r="E67" s="327"/>
      <c r="F67" s="342" t="s">
        <v>166</v>
      </c>
      <c r="G67" s="343"/>
      <c r="H67" s="343"/>
      <c r="I67" s="327"/>
      <c r="J67" s="343" t="s">
        <v>167</v>
      </c>
      <c r="K67" s="343"/>
      <c r="L67" s="343"/>
      <c r="M67" s="343"/>
      <c r="N67" s="343"/>
      <c r="O67" s="343"/>
      <c r="P67" s="344"/>
      <c r="Q67" s="345" t="s">
        <v>168</v>
      </c>
      <c r="R67" s="345"/>
      <c r="S67" s="345"/>
      <c r="T67" s="345"/>
      <c r="U67" s="345"/>
      <c r="V67" s="345"/>
      <c r="W67" s="345"/>
      <c r="X67" s="326" t="s">
        <v>167</v>
      </c>
      <c r="Y67" s="343"/>
      <c r="Z67" s="343"/>
      <c r="AA67" s="343"/>
      <c r="AB67" s="343"/>
      <c r="AC67" s="343"/>
      <c r="AD67" s="327"/>
      <c r="AE67" s="342" t="s">
        <v>166</v>
      </c>
      <c r="AF67" s="343"/>
      <c r="AG67" s="343"/>
      <c r="AH67" s="327"/>
      <c r="AI67" s="324" t="s">
        <v>169</v>
      </c>
      <c r="AJ67" s="325"/>
      <c r="AK67" s="325"/>
      <c r="AL67" s="325"/>
      <c r="AM67" s="325"/>
      <c r="AN67" s="325"/>
      <c r="AO67" s="326" t="s">
        <v>170</v>
      </c>
      <c r="AP67" s="327"/>
      <c r="AY67" s="156"/>
      <c r="AZ67" s="156"/>
    </row>
    <row r="68" spans="2:52" ht="18" customHeight="1">
      <c r="B68" s="413">
        <v>1</v>
      </c>
      <c r="C68" s="329">
        <v>0.35416666666666669</v>
      </c>
      <c r="D68" s="330"/>
      <c r="E68" s="331"/>
      <c r="F68" s="332"/>
      <c r="G68" s="333"/>
      <c r="H68" s="333"/>
      <c r="I68" s="334"/>
      <c r="J68" s="335" t="str">
        <f>E62</f>
        <v>緑が丘ＹＦＣ</v>
      </c>
      <c r="K68" s="336"/>
      <c r="L68" s="336"/>
      <c r="M68" s="336"/>
      <c r="N68" s="336"/>
      <c r="O68" s="336"/>
      <c r="P68" s="337"/>
      <c r="Q68" s="338">
        <f>S68+S69</f>
        <v>0</v>
      </c>
      <c r="R68" s="339"/>
      <c r="S68" s="117"/>
      <c r="T68" s="118" t="s">
        <v>171</v>
      </c>
      <c r="U68" s="117"/>
      <c r="V68" s="297">
        <f>U68+U69</f>
        <v>0</v>
      </c>
      <c r="W68" s="414"/>
      <c r="X68" s="340" t="str">
        <f>E64</f>
        <v>ＦＣアネーロ宇都宮Ｕ１０</v>
      </c>
      <c r="Y68" s="336"/>
      <c r="Z68" s="336"/>
      <c r="AA68" s="336"/>
      <c r="AB68" s="336"/>
      <c r="AC68" s="336"/>
      <c r="AD68" s="341"/>
      <c r="AE68" s="332"/>
      <c r="AF68" s="333"/>
      <c r="AG68" s="333"/>
      <c r="AH68" s="334"/>
      <c r="AI68" s="346">
        <v>5</v>
      </c>
      <c r="AJ68" s="347"/>
      <c r="AK68" s="347">
        <v>8</v>
      </c>
      <c r="AL68" s="347"/>
      <c r="AM68" s="347">
        <v>8</v>
      </c>
      <c r="AN68" s="350"/>
      <c r="AO68" s="297">
        <v>5</v>
      </c>
      <c r="AP68" s="298"/>
      <c r="AS68" s="95">
        <v>4</v>
      </c>
      <c r="AT68" s="95">
        <v>7</v>
      </c>
      <c r="AY68" s="263"/>
      <c r="AZ68" s="264"/>
    </row>
    <row r="69" spans="2:52" ht="18" customHeight="1">
      <c r="B69" s="301"/>
      <c r="C69" s="302"/>
      <c r="D69" s="303"/>
      <c r="E69" s="304"/>
      <c r="F69" s="305"/>
      <c r="G69" s="306"/>
      <c r="H69" s="306"/>
      <c r="I69" s="307"/>
      <c r="J69" s="312"/>
      <c r="K69" s="312"/>
      <c r="L69" s="312"/>
      <c r="M69" s="312"/>
      <c r="N69" s="312"/>
      <c r="O69" s="312"/>
      <c r="P69" s="313"/>
      <c r="Q69" s="316"/>
      <c r="R69" s="315"/>
      <c r="S69" s="102"/>
      <c r="T69" s="103" t="s">
        <v>171</v>
      </c>
      <c r="U69" s="102"/>
      <c r="V69" s="299"/>
      <c r="W69" s="319"/>
      <c r="X69" s="322"/>
      <c r="Y69" s="312"/>
      <c r="Z69" s="312"/>
      <c r="AA69" s="312"/>
      <c r="AB69" s="312"/>
      <c r="AC69" s="312"/>
      <c r="AD69" s="323"/>
      <c r="AE69" s="305"/>
      <c r="AF69" s="306"/>
      <c r="AG69" s="306"/>
      <c r="AH69" s="307"/>
      <c r="AI69" s="348"/>
      <c r="AJ69" s="349"/>
      <c r="AK69" s="349"/>
      <c r="AL69" s="349"/>
      <c r="AM69" s="349"/>
      <c r="AN69" s="351"/>
      <c r="AO69" s="299"/>
      <c r="AP69" s="300"/>
      <c r="AY69" s="260"/>
      <c r="AZ69" s="261"/>
    </row>
    <row r="70" spans="2:52" ht="18" customHeight="1">
      <c r="B70" s="301">
        <v>2</v>
      </c>
      <c r="C70" s="302">
        <v>0.38194444444444442</v>
      </c>
      <c r="D70" s="303"/>
      <c r="E70" s="304"/>
      <c r="F70" s="305"/>
      <c r="G70" s="306"/>
      <c r="H70" s="306"/>
      <c r="I70" s="307"/>
      <c r="J70" s="354" t="str">
        <f>S63</f>
        <v>ｕｎｉｏｎ ｓｃ</v>
      </c>
      <c r="K70" s="309"/>
      <c r="L70" s="309"/>
      <c r="M70" s="309"/>
      <c r="N70" s="309"/>
      <c r="O70" s="309"/>
      <c r="P70" s="310"/>
      <c r="Q70" s="314">
        <f t="shared" ref="Q70" si="20">S70+S71</f>
        <v>0</v>
      </c>
      <c r="R70" s="315"/>
      <c r="S70" s="104"/>
      <c r="T70" s="105" t="s">
        <v>171</v>
      </c>
      <c r="U70" s="104"/>
      <c r="V70" s="317">
        <f t="shared" ref="V70" si="21">U70+U71</f>
        <v>0</v>
      </c>
      <c r="W70" s="318"/>
      <c r="X70" s="320" t="str">
        <f>AG63</f>
        <v>ともぞうＳＣ Ｕ１０</v>
      </c>
      <c r="Y70" s="309"/>
      <c r="Z70" s="309"/>
      <c r="AA70" s="309"/>
      <c r="AB70" s="309"/>
      <c r="AC70" s="309"/>
      <c r="AD70" s="321"/>
      <c r="AE70" s="305"/>
      <c r="AF70" s="306"/>
      <c r="AG70" s="306"/>
      <c r="AH70" s="307"/>
      <c r="AI70" s="348">
        <v>1</v>
      </c>
      <c r="AJ70" s="349"/>
      <c r="AK70" s="349">
        <v>3</v>
      </c>
      <c r="AL70" s="349"/>
      <c r="AM70" s="349">
        <v>3</v>
      </c>
      <c r="AN70" s="351"/>
      <c r="AO70" s="352">
        <v>1</v>
      </c>
      <c r="AP70" s="353"/>
      <c r="AS70" s="95">
        <v>5</v>
      </c>
      <c r="AT70" s="95">
        <v>8</v>
      </c>
      <c r="AY70" s="260"/>
      <c r="AZ70" s="262"/>
    </row>
    <row r="71" spans="2:52" ht="18" customHeight="1">
      <c r="B71" s="301"/>
      <c r="C71" s="302"/>
      <c r="D71" s="303"/>
      <c r="E71" s="304"/>
      <c r="F71" s="305"/>
      <c r="G71" s="306"/>
      <c r="H71" s="306"/>
      <c r="I71" s="307"/>
      <c r="J71" s="312"/>
      <c r="K71" s="312"/>
      <c r="L71" s="312"/>
      <c r="M71" s="312"/>
      <c r="N71" s="312"/>
      <c r="O71" s="312"/>
      <c r="P71" s="313"/>
      <c r="Q71" s="316"/>
      <c r="R71" s="315"/>
      <c r="S71" s="102"/>
      <c r="T71" s="103" t="s">
        <v>171</v>
      </c>
      <c r="U71" s="102"/>
      <c r="V71" s="299"/>
      <c r="W71" s="319"/>
      <c r="X71" s="322"/>
      <c r="Y71" s="312"/>
      <c r="Z71" s="312"/>
      <c r="AA71" s="312"/>
      <c r="AB71" s="312"/>
      <c r="AC71" s="312"/>
      <c r="AD71" s="323"/>
      <c r="AE71" s="305"/>
      <c r="AF71" s="306"/>
      <c r="AG71" s="306"/>
      <c r="AH71" s="307"/>
      <c r="AI71" s="348"/>
      <c r="AJ71" s="349"/>
      <c r="AK71" s="349"/>
      <c r="AL71" s="349"/>
      <c r="AM71" s="349"/>
      <c r="AN71" s="351"/>
      <c r="AO71" s="299"/>
      <c r="AP71" s="300"/>
      <c r="AY71" s="155"/>
      <c r="AZ71" s="154"/>
    </row>
    <row r="72" spans="2:52" ht="18" customHeight="1">
      <c r="B72" s="301">
        <v>3</v>
      </c>
      <c r="C72" s="302">
        <v>0.41666666666666669</v>
      </c>
      <c r="D72" s="303"/>
      <c r="E72" s="304"/>
      <c r="F72" s="305"/>
      <c r="G72" s="306"/>
      <c r="H72" s="306"/>
      <c r="I72" s="307"/>
      <c r="J72" s="354" t="str">
        <f>E62</f>
        <v>緑が丘ＹＦＣ</v>
      </c>
      <c r="K72" s="309"/>
      <c r="L72" s="309"/>
      <c r="M72" s="309"/>
      <c r="N72" s="309"/>
      <c r="O72" s="309"/>
      <c r="P72" s="310"/>
      <c r="Q72" s="314">
        <f t="shared" ref="Q72" si="22">S72+S73</f>
        <v>0</v>
      </c>
      <c r="R72" s="315"/>
      <c r="S72" s="104"/>
      <c r="T72" s="105" t="s">
        <v>171</v>
      </c>
      <c r="U72" s="104"/>
      <c r="V72" s="317">
        <f t="shared" ref="V72" si="23">U72+U73</f>
        <v>0</v>
      </c>
      <c r="W72" s="318"/>
      <c r="X72" s="320" t="str">
        <f>S63</f>
        <v>ｕｎｉｏｎ ｓｃ</v>
      </c>
      <c r="Y72" s="309"/>
      <c r="Z72" s="309"/>
      <c r="AA72" s="309"/>
      <c r="AB72" s="309"/>
      <c r="AC72" s="309"/>
      <c r="AD72" s="321"/>
      <c r="AE72" s="305"/>
      <c r="AF72" s="306"/>
      <c r="AG72" s="306"/>
      <c r="AH72" s="307"/>
      <c r="AI72" s="348">
        <v>3</v>
      </c>
      <c r="AJ72" s="349"/>
      <c r="AK72" s="349">
        <v>8</v>
      </c>
      <c r="AL72" s="349"/>
      <c r="AM72" s="349">
        <v>8</v>
      </c>
      <c r="AN72" s="351"/>
      <c r="AO72" s="352">
        <v>3</v>
      </c>
      <c r="AP72" s="353"/>
      <c r="AS72" s="95">
        <v>6</v>
      </c>
      <c r="AT72" s="95">
        <v>9</v>
      </c>
      <c r="AY72" s="155"/>
      <c r="AZ72" s="154"/>
    </row>
    <row r="73" spans="2:52" ht="18" customHeight="1">
      <c r="B73" s="301"/>
      <c r="C73" s="302"/>
      <c r="D73" s="303"/>
      <c r="E73" s="304"/>
      <c r="F73" s="305"/>
      <c r="G73" s="306"/>
      <c r="H73" s="306"/>
      <c r="I73" s="307"/>
      <c r="J73" s="312"/>
      <c r="K73" s="312"/>
      <c r="L73" s="312"/>
      <c r="M73" s="312"/>
      <c r="N73" s="312"/>
      <c r="O73" s="312"/>
      <c r="P73" s="313"/>
      <c r="Q73" s="316"/>
      <c r="R73" s="315"/>
      <c r="S73" s="102"/>
      <c r="T73" s="103" t="s">
        <v>171</v>
      </c>
      <c r="U73" s="102"/>
      <c r="V73" s="299"/>
      <c r="W73" s="319"/>
      <c r="X73" s="322"/>
      <c r="Y73" s="312"/>
      <c r="Z73" s="312"/>
      <c r="AA73" s="312"/>
      <c r="AB73" s="312"/>
      <c r="AC73" s="312"/>
      <c r="AD73" s="323"/>
      <c r="AE73" s="305"/>
      <c r="AF73" s="306"/>
      <c r="AG73" s="306"/>
      <c r="AH73" s="307"/>
      <c r="AI73" s="348"/>
      <c r="AJ73" s="349"/>
      <c r="AK73" s="349"/>
      <c r="AL73" s="349"/>
      <c r="AM73" s="349"/>
      <c r="AN73" s="351"/>
      <c r="AO73" s="299"/>
      <c r="AP73" s="300"/>
      <c r="AY73" s="155"/>
      <c r="AZ73" s="154"/>
    </row>
    <row r="74" spans="2:52" ht="18" customHeight="1">
      <c r="B74" s="301">
        <v>4</v>
      </c>
      <c r="C74" s="302">
        <v>0.44444444444444442</v>
      </c>
      <c r="D74" s="303"/>
      <c r="E74" s="304"/>
      <c r="F74" s="305"/>
      <c r="G74" s="306"/>
      <c r="H74" s="306"/>
      <c r="I74" s="307"/>
      <c r="J74" s="354" t="str">
        <f>E64</f>
        <v>ＦＣアネーロ宇都宮Ｕ１０</v>
      </c>
      <c r="K74" s="309"/>
      <c r="L74" s="309"/>
      <c r="M74" s="309"/>
      <c r="N74" s="309"/>
      <c r="O74" s="309"/>
      <c r="P74" s="310"/>
      <c r="Q74" s="314">
        <f t="shared" ref="Q74" si="24">S74+S75</f>
        <v>0</v>
      </c>
      <c r="R74" s="315"/>
      <c r="S74" s="104"/>
      <c r="T74" s="105" t="s">
        <v>171</v>
      </c>
      <c r="U74" s="104"/>
      <c r="V74" s="317">
        <f t="shared" ref="V74" si="25">U74+U75</f>
        <v>0</v>
      </c>
      <c r="W74" s="318"/>
      <c r="X74" s="320" t="str">
        <f>AG63</f>
        <v>ともぞうＳＣ Ｕ１０</v>
      </c>
      <c r="Y74" s="309"/>
      <c r="Z74" s="309"/>
      <c r="AA74" s="309"/>
      <c r="AB74" s="309"/>
      <c r="AC74" s="309"/>
      <c r="AD74" s="321"/>
      <c r="AE74" s="305"/>
      <c r="AF74" s="306"/>
      <c r="AG74" s="306"/>
      <c r="AH74" s="307"/>
      <c r="AI74" s="348">
        <v>1</v>
      </c>
      <c r="AJ74" s="349"/>
      <c r="AK74" s="349">
        <v>5</v>
      </c>
      <c r="AL74" s="349"/>
      <c r="AM74" s="349">
        <v>5</v>
      </c>
      <c r="AN74" s="351"/>
      <c r="AO74" s="352">
        <v>1</v>
      </c>
      <c r="AP74" s="353"/>
      <c r="AS74" s="95">
        <v>1</v>
      </c>
      <c r="AT74" s="95">
        <v>4</v>
      </c>
      <c r="AY74" s="155"/>
      <c r="AZ74" s="154"/>
    </row>
    <row r="75" spans="2:52" ht="18" customHeight="1">
      <c r="B75" s="301"/>
      <c r="C75" s="302"/>
      <c r="D75" s="303"/>
      <c r="E75" s="304"/>
      <c r="F75" s="305"/>
      <c r="G75" s="306"/>
      <c r="H75" s="306"/>
      <c r="I75" s="307"/>
      <c r="J75" s="312"/>
      <c r="K75" s="312"/>
      <c r="L75" s="312"/>
      <c r="M75" s="312"/>
      <c r="N75" s="312"/>
      <c r="O75" s="312"/>
      <c r="P75" s="313"/>
      <c r="Q75" s="316"/>
      <c r="R75" s="315"/>
      <c r="S75" s="102"/>
      <c r="T75" s="103" t="s">
        <v>171</v>
      </c>
      <c r="U75" s="102"/>
      <c r="V75" s="299"/>
      <c r="W75" s="319"/>
      <c r="X75" s="322"/>
      <c r="Y75" s="312"/>
      <c r="Z75" s="312"/>
      <c r="AA75" s="312"/>
      <c r="AB75" s="312"/>
      <c r="AC75" s="312"/>
      <c r="AD75" s="323"/>
      <c r="AE75" s="305"/>
      <c r="AF75" s="306"/>
      <c r="AG75" s="306"/>
      <c r="AH75" s="307"/>
      <c r="AI75" s="348"/>
      <c r="AJ75" s="349"/>
      <c r="AK75" s="349"/>
      <c r="AL75" s="349"/>
      <c r="AM75" s="349"/>
      <c r="AN75" s="351"/>
      <c r="AO75" s="299"/>
      <c r="AP75" s="300"/>
      <c r="AY75" s="155"/>
      <c r="AZ75" s="154"/>
    </row>
    <row r="76" spans="2:52" ht="18" customHeight="1">
      <c r="B76" s="301">
        <v>5</v>
      </c>
      <c r="C76" s="302"/>
      <c r="D76" s="303"/>
      <c r="E76" s="304"/>
      <c r="F76" s="305"/>
      <c r="G76" s="306"/>
      <c r="H76" s="306"/>
      <c r="I76" s="307"/>
      <c r="J76" s="364"/>
      <c r="K76" s="309"/>
      <c r="L76" s="309"/>
      <c r="M76" s="309"/>
      <c r="N76" s="309"/>
      <c r="O76" s="309"/>
      <c r="P76" s="310"/>
      <c r="Q76" s="314">
        <f t="shared" ref="Q76" si="26">S76+S77</f>
        <v>0</v>
      </c>
      <c r="R76" s="315"/>
      <c r="S76" s="104"/>
      <c r="T76" s="105" t="s">
        <v>171</v>
      </c>
      <c r="U76" s="104"/>
      <c r="V76" s="317">
        <f t="shared" ref="V76" si="27">U76+U77</f>
        <v>0</v>
      </c>
      <c r="W76" s="318"/>
      <c r="X76" s="370"/>
      <c r="Y76" s="309"/>
      <c r="Z76" s="309"/>
      <c r="AA76" s="309"/>
      <c r="AB76" s="309"/>
      <c r="AC76" s="309"/>
      <c r="AD76" s="321"/>
      <c r="AE76" s="305"/>
      <c r="AF76" s="306"/>
      <c r="AG76" s="306"/>
      <c r="AH76" s="307"/>
      <c r="AI76" s="348"/>
      <c r="AJ76" s="349"/>
      <c r="AK76" s="349"/>
      <c r="AL76" s="349"/>
      <c r="AM76" s="349"/>
      <c r="AN76" s="351"/>
      <c r="AO76" s="352"/>
      <c r="AP76" s="353"/>
      <c r="AS76" s="95">
        <v>2</v>
      </c>
      <c r="AT76" s="95">
        <v>5</v>
      </c>
    </row>
    <row r="77" spans="2:52" ht="18" customHeight="1">
      <c r="B77" s="301"/>
      <c r="C77" s="302"/>
      <c r="D77" s="303"/>
      <c r="E77" s="304"/>
      <c r="F77" s="305"/>
      <c r="G77" s="306"/>
      <c r="H77" s="306"/>
      <c r="I77" s="307"/>
      <c r="J77" s="312"/>
      <c r="K77" s="312"/>
      <c r="L77" s="312"/>
      <c r="M77" s="312"/>
      <c r="N77" s="312"/>
      <c r="O77" s="312"/>
      <c r="P77" s="313"/>
      <c r="Q77" s="316"/>
      <c r="R77" s="315"/>
      <c r="S77" s="102"/>
      <c r="T77" s="103" t="s">
        <v>171</v>
      </c>
      <c r="U77" s="102"/>
      <c r="V77" s="299"/>
      <c r="W77" s="319"/>
      <c r="X77" s="322"/>
      <c r="Y77" s="312"/>
      <c r="Z77" s="312"/>
      <c r="AA77" s="312"/>
      <c r="AB77" s="312"/>
      <c r="AC77" s="312"/>
      <c r="AD77" s="323"/>
      <c r="AE77" s="305"/>
      <c r="AF77" s="306"/>
      <c r="AG77" s="306"/>
      <c r="AH77" s="307"/>
      <c r="AI77" s="348"/>
      <c r="AJ77" s="349"/>
      <c r="AK77" s="349"/>
      <c r="AL77" s="349"/>
      <c r="AM77" s="349"/>
      <c r="AN77" s="351"/>
      <c r="AO77" s="299"/>
      <c r="AP77" s="300"/>
    </row>
    <row r="78" spans="2:52" ht="18" customHeight="1">
      <c r="B78" s="301">
        <v>6</v>
      </c>
      <c r="C78" s="302"/>
      <c r="D78" s="303"/>
      <c r="E78" s="304"/>
      <c r="F78" s="305"/>
      <c r="G78" s="306"/>
      <c r="H78" s="306"/>
      <c r="I78" s="307"/>
      <c r="J78" s="364"/>
      <c r="K78" s="309"/>
      <c r="L78" s="309"/>
      <c r="M78" s="309"/>
      <c r="N78" s="309"/>
      <c r="O78" s="309"/>
      <c r="P78" s="310"/>
      <c r="Q78" s="314">
        <f t="shared" ref="Q78" si="28">S78+S79</f>
        <v>0</v>
      </c>
      <c r="R78" s="315"/>
      <c r="S78" s="104"/>
      <c r="T78" s="105" t="s">
        <v>171</v>
      </c>
      <c r="U78" s="104"/>
      <c r="V78" s="317">
        <f t="shared" ref="V78" si="29">U78+U79</f>
        <v>0</v>
      </c>
      <c r="W78" s="318"/>
      <c r="X78" s="370"/>
      <c r="Y78" s="309"/>
      <c r="Z78" s="309"/>
      <c r="AA78" s="309"/>
      <c r="AB78" s="309"/>
      <c r="AC78" s="309"/>
      <c r="AD78" s="321"/>
      <c r="AE78" s="305"/>
      <c r="AF78" s="306"/>
      <c r="AG78" s="306"/>
      <c r="AH78" s="307"/>
      <c r="AI78" s="348"/>
      <c r="AJ78" s="349"/>
      <c r="AK78" s="349"/>
      <c r="AL78" s="349"/>
      <c r="AM78" s="349"/>
      <c r="AN78" s="351"/>
      <c r="AO78" s="352"/>
      <c r="AP78" s="353"/>
      <c r="AS78" s="95">
        <v>3</v>
      </c>
      <c r="AT78" s="95">
        <v>6</v>
      </c>
    </row>
    <row r="79" spans="2:52" ht="18" customHeight="1" thickBot="1">
      <c r="B79" s="357"/>
      <c r="C79" s="358"/>
      <c r="D79" s="359"/>
      <c r="E79" s="360"/>
      <c r="F79" s="361"/>
      <c r="G79" s="362"/>
      <c r="H79" s="362"/>
      <c r="I79" s="363"/>
      <c r="J79" s="365"/>
      <c r="K79" s="365"/>
      <c r="L79" s="365"/>
      <c r="M79" s="365"/>
      <c r="N79" s="365"/>
      <c r="O79" s="365"/>
      <c r="P79" s="366"/>
      <c r="Q79" s="367"/>
      <c r="R79" s="368"/>
      <c r="S79" s="115"/>
      <c r="T79" s="116" t="s">
        <v>171</v>
      </c>
      <c r="U79" s="115"/>
      <c r="V79" s="355"/>
      <c r="W79" s="369"/>
      <c r="X79" s="371"/>
      <c r="Y79" s="365"/>
      <c r="Z79" s="365"/>
      <c r="AA79" s="365"/>
      <c r="AB79" s="365"/>
      <c r="AC79" s="365"/>
      <c r="AD79" s="372"/>
      <c r="AE79" s="361"/>
      <c r="AF79" s="362"/>
      <c r="AG79" s="362"/>
      <c r="AH79" s="363"/>
      <c r="AI79" s="373"/>
      <c r="AJ79" s="374"/>
      <c r="AK79" s="374"/>
      <c r="AL79" s="374"/>
      <c r="AM79" s="374"/>
      <c r="AN79" s="375"/>
      <c r="AO79" s="355"/>
      <c r="AP79" s="356"/>
    </row>
    <row r="80" spans="2:52" ht="18" customHeight="1" thickBot="1">
      <c r="B80" s="106"/>
      <c r="C80" s="107"/>
      <c r="D80" s="107"/>
      <c r="E80" s="107"/>
      <c r="F80" s="106"/>
      <c r="G80" s="106"/>
      <c r="H80" s="106"/>
      <c r="I80" s="106"/>
      <c r="J80" s="106"/>
      <c r="K80" s="108"/>
      <c r="L80" s="108"/>
      <c r="M80" s="109"/>
      <c r="N80" s="110"/>
      <c r="O80" s="109"/>
      <c r="P80" s="108"/>
      <c r="Q80" s="108"/>
      <c r="R80" s="106"/>
      <c r="S80" s="106"/>
      <c r="T80" s="106"/>
      <c r="U80" s="106"/>
      <c r="V80" s="106"/>
      <c r="W80" s="111"/>
      <c r="X80" s="111"/>
      <c r="Y80" s="111"/>
      <c r="Z80" s="111"/>
      <c r="AA80" s="111"/>
      <c r="AB80" s="111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</row>
    <row r="81" spans="1:52" ht="30" customHeight="1" thickBot="1">
      <c r="B81" s="95"/>
      <c r="C81" s="95"/>
      <c r="D81" s="389" t="s">
        <v>172</v>
      </c>
      <c r="E81" s="390"/>
      <c r="F81" s="390"/>
      <c r="G81" s="390"/>
      <c r="H81" s="390"/>
      <c r="I81" s="390"/>
      <c r="J81" s="390" t="s">
        <v>167</v>
      </c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 t="s">
        <v>174</v>
      </c>
      <c r="AB81" s="390"/>
      <c r="AC81" s="390"/>
      <c r="AD81" s="390" t="s">
        <v>175</v>
      </c>
      <c r="AE81" s="390"/>
      <c r="AF81" s="390"/>
      <c r="AG81" s="390"/>
      <c r="AH81" s="390"/>
      <c r="AI81" s="390"/>
      <c r="AJ81" s="390"/>
      <c r="AK81" s="390"/>
      <c r="AL81" s="390"/>
      <c r="AM81" s="391"/>
      <c r="AN81" s="95"/>
      <c r="AO81" s="95"/>
      <c r="AP81" s="95"/>
    </row>
    <row r="82" spans="1:52" ht="30" customHeight="1">
      <c r="B82" s="95"/>
      <c r="C82" s="95"/>
      <c r="D82" s="380" t="s">
        <v>176</v>
      </c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2"/>
      <c r="AB82" s="382"/>
      <c r="AC82" s="382"/>
      <c r="AD82" s="383"/>
      <c r="AE82" s="383"/>
      <c r="AF82" s="383"/>
      <c r="AG82" s="383"/>
      <c r="AH82" s="383"/>
      <c r="AI82" s="383"/>
      <c r="AJ82" s="383"/>
      <c r="AK82" s="383"/>
      <c r="AL82" s="383"/>
      <c r="AM82" s="384"/>
      <c r="AN82" s="95"/>
      <c r="AO82" s="95"/>
      <c r="AP82" s="95"/>
    </row>
    <row r="83" spans="1:52" ht="30" customHeight="1">
      <c r="B83" s="95"/>
      <c r="C83" s="95"/>
      <c r="D83" s="385" t="s">
        <v>176</v>
      </c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7"/>
      <c r="AE83" s="387"/>
      <c r="AF83" s="387"/>
      <c r="AG83" s="387"/>
      <c r="AH83" s="387"/>
      <c r="AI83" s="387"/>
      <c r="AJ83" s="387"/>
      <c r="AK83" s="387"/>
      <c r="AL83" s="387"/>
      <c r="AM83" s="388"/>
      <c r="AN83" s="95"/>
      <c r="AO83" s="95"/>
      <c r="AP83" s="95"/>
    </row>
    <row r="84" spans="1:52" ht="30" customHeight="1" thickBot="1">
      <c r="B84" s="95"/>
      <c r="C84" s="95"/>
      <c r="D84" s="376" t="s">
        <v>176</v>
      </c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8"/>
      <c r="AE84" s="378"/>
      <c r="AF84" s="378"/>
      <c r="AG84" s="378"/>
      <c r="AH84" s="378"/>
      <c r="AI84" s="378"/>
      <c r="AJ84" s="378"/>
      <c r="AK84" s="378"/>
      <c r="AL84" s="378"/>
      <c r="AM84" s="379"/>
      <c r="AN84" s="95"/>
      <c r="AO84" s="95"/>
      <c r="AP84" s="95"/>
    </row>
    <row r="85" spans="1:52" ht="18" customHeight="1">
      <c r="A85" s="265" t="s">
        <v>188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</row>
    <row r="86" spans="1:52" ht="18" customHeight="1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</row>
    <row r="87" spans="1:52" ht="18" customHeight="1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</row>
    <row r="88" spans="1:52" ht="24.95" customHeight="1">
      <c r="B88" s="95"/>
      <c r="C88" s="268" t="s">
        <v>157</v>
      </c>
      <c r="D88" s="268"/>
      <c r="E88" s="268"/>
      <c r="F88" s="268"/>
      <c r="G88" s="412" t="s">
        <v>194</v>
      </c>
      <c r="H88" s="268"/>
      <c r="I88" s="268"/>
      <c r="J88" s="268"/>
      <c r="K88" s="268"/>
      <c r="L88" s="268"/>
      <c r="M88" s="268"/>
      <c r="N88" s="268"/>
      <c r="O88" s="268"/>
      <c r="P88" s="268" t="s">
        <v>158</v>
      </c>
      <c r="Q88" s="268"/>
      <c r="R88" s="268"/>
      <c r="S88" s="268"/>
      <c r="T88" s="412" t="s">
        <v>184</v>
      </c>
      <c r="U88" s="268"/>
      <c r="V88" s="268"/>
      <c r="W88" s="268"/>
      <c r="X88" s="268"/>
      <c r="Y88" s="268"/>
      <c r="Z88" s="268"/>
      <c r="AA88" s="268"/>
      <c r="AB88" s="268"/>
      <c r="AC88" s="268" t="s">
        <v>159</v>
      </c>
      <c r="AD88" s="268"/>
      <c r="AE88" s="268"/>
      <c r="AF88" s="268"/>
      <c r="AG88" s="270">
        <v>44114</v>
      </c>
      <c r="AH88" s="271"/>
      <c r="AI88" s="271"/>
      <c r="AJ88" s="271"/>
      <c r="AK88" s="271"/>
      <c r="AL88" s="271"/>
      <c r="AM88" s="410" t="s">
        <v>189</v>
      </c>
      <c r="AN88" s="410"/>
      <c r="AO88" s="411"/>
      <c r="AP88" s="112"/>
    </row>
    <row r="89" spans="1:52" ht="18" customHeight="1">
      <c r="B89" s="95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3"/>
      <c r="X89" s="113"/>
      <c r="Y89" s="113"/>
      <c r="Z89" s="113"/>
      <c r="AA89" s="113"/>
      <c r="AB89" s="113"/>
      <c r="AC89" s="113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</row>
    <row r="90" spans="1:52" ht="24.95" customHeight="1">
      <c r="B90" s="95"/>
      <c r="C90" s="402">
        <v>1</v>
      </c>
      <c r="D90" s="402"/>
      <c r="E90" s="296" t="s">
        <v>179</v>
      </c>
      <c r="F90" s="296"/>
      <c r="G90" s="296"/>
      <c r="H90" s="296"/>
      <c r="I90" s="296"/>
      <c r="J90" s="296"/>
      <c r="K90" s="296"/>
      <c r="L90" s="296"/>
      <c r="M90" s="296"/>
      <c r="N90" s="296"/>
      <c r="O90" s="96"/>
      <c r="P90" s="96"/>
      <c r="Q90" s="294">
        <v>4</v>
      </c>
      <c r="R90" s="294"/>
      <c r="S90" s="293" t="s">
        <v>182</v>
      </c>
      <c r="T90" s="293"/>
      <c r="U90" s="293"/>
      <c r="V90" s="293"/>
      <c r="W90" s="293"/>
      <c r="X90" s="293"/>
      <c r="Y90" s="293"/>
      <c r="Z90" s="293"/>
      <c r="AA90" s="293"/>
      <c r="AB90" s="293"/>
      <c r="AC90" s="97"/>
      <c r="AD90" s="96"/>
      <c r="AE90" s="294">
        <v>7</v>
      </c>
      <c r="AF90" s="294"/>
      <c r="AG90" s="293" t="s">
        <v>184</v>
      </c>
      <c r="AH90" s="293"/>
      <c r="AI90" s="293"/>
      <c r="AJ90" s="293"/>
      <c r="AK90" s="293"/>
      <c r="AL90" s="293"/>
      <c r="AM90" s="293"/>
      <c r="AN90" s="293"/>
      <c r="AO90" s="293"/>
      <c r="AP90" s="293"/>
    </row>
    <row r="91" spans="1:52" ht="24.95" customHeight="1">
      <c r="B91" s="95"/>
      <c r="C91" s="284">
        <v>2</v>
      </c>
      <c r="D91" s="284"/>
      <c r="E91" s="285" t="s">
        <v>180</v>
      </c>
      <c r="F91" s="286"/>
      <c r="G91" s="286"/>
      <c r="H91" s="286"/>
      <c r="I91" s="286"/>
      <c r="J91" s="286"/>
      <c r="K91" s="286"/>
      <c r="L91" s="286"/>
      <c r="M91" s="286"/>
      <c r="N91" s="287"/>
      <c r="O91" s="96"/>
      <c r="P91" s="96"/>
      <c r="Q91" s="288">
        <v>5</v>
      </c>
      <c r="R91" s="288"/>
      <c r="S91" s="289" t="s">
        <v>23</v>
      </c>
      <c r="T91" s="289"/>
      <c r="U91" s="289"/>
      <c r="V91" s="289"/>
      <c r="W91" s="289"/>
      <c r="X91" s="289"/>
      <c r="Y91" s="289"/>
      <c r="Z91" s="289"/>
      <c r="AA91" s="289"/>
      <c r="AB91" s="289"/>
      <c r="AC91" s="97"/>
      <c r="AD91" s="96"/>
      <c r="AE91" s="290">
        <v>8</v>
      </c>
      <c r="AF91" s="290"/>
      <c r="AG91" s="291" t="s">
        <v>33</v>
      </c>
      <c r="AH91" s="291"/>
      <c r="AI91" s="291"/>
      <c r="AJ91" s="291"/>
      <c r="AK91" s="291"/>
      <c r="AL91" s="291"/>
      <c r="AM91" s="291"/>
      <c r="AN91" s="291"/>
      <c r="AO91" s="291"/>
      <c r="AP91" s="291"/>
    </row>
    <row r="92" spans="1:52" ht="24.95" customHeight="1">
      <c r="B92" s="95"/>
      <c r="C92" s="392">
        <v>3</v>
      </c>
      <c r="D92" s="392"/>
      <c r="E92" s="279" t="s">
        <v>181</v>
      </c>
      <c r="F92" s="280"/>
      <c r="G92" s="280"/>
      <c r="H92" s="280"/>
      <c r="I92" s="280"/>
      <c r="J92" s="280"/>
      <c r="K92" s="280"/>
      <c r="L92" s="280"/>
      <c r="M92" s="280"/>
      <c r="N92" s="281"/>
      <c r="O92" s="96"/>
      <c r="P92" s="96"/>
      <c r="Q92" s="393">
        <v>6</v>
      </c>
      <c r="R92" s="393"/>
      <c r="S92" s="275" t="s">
        <v>183</v>
      </c>
      <c r="T92" s="276"/>
      <c r="U92" s="276"/>
      <c r="V92" s="276"/>
      <c r="W92" s="276"/>
      <c r="X92" s="276"/>
      <c r="Y92" s="276"/>
      <c r="Z92" s="276"/>
      <c r="AA92" s="276"/>
      <c r="AB92" s="277"/>
      <c r="AC92" s="97"/>
      <c r="AD92" s="96"/>
      <c r="AE92" s="282"/>
      <c r="AF92" s="282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</row>
    <row r="93" spans="1:52" ht="18" customHeight="1">
      <c r="B93" s="95"/>
      <c r="C93" s="114"/>
      <c r="D93" s="112"/>
      <c r="E93" s="112"/>
      <c r="F93" s="112"/>
      <c r="G93" s="112"/>
      <c r="H93" s="112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112"/>
      <c r="U93" s="95"/>
      <c r="V93" s="112"/>
      <c r="W93" s="95"/>
      <c r="X93" s="112"/>
      <c r="Y93" s="95"/>
      <c r="Z93" s="112"/>
      <c r="AA93" s="95"/>
      <c r="AB93" s="112"/>
      <c r="AC93" s="112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</row>
    <row r="94" spans="1:52" ht="21.95" customHeight="1" thickBot="1">
      <c r="B94" s="95" t="s">
        <v>164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</row>
    <row r="95" spans="1:52" ht="21.95" customHeight="1" thickBot="1">
      <c r="B95" s="99"/>
      <c r="C95" s="342" t="s">
        <v>165</v>
      </c>
      <c r="D95" s="343"/>
      <c r="E95" s="327"/>
      <c r="F95" s="342" t="s">
        <v>166</v>
      </c>
      <c r="G95" s="343"/>
      <c r="H95" s="343"/>
      <c r="I95" s="327"/>
      <c r="J95" s="343" t="s">
        <v>167</v>
      </c>
      <c r="K95" s="343"/>
      <c r="L95" s="343"/>
      <c r="M95" s="343"/>
      <c r="N95" s="343"/>
      <c r="O95" s="343"/>
      <c r="P95" s="344"/>
      <c r="Q95" s="345" t="s">
        <v>168</v>
      </c>
      <c r="R95" s="345"/>
      <c r="S95" s="345"/>
      <c r="T95" s="345"/>
      <c r="U95" s="345"/>
      <c r="V95" s="345"/>
      <c r="W95" s="345"/>
      <c r="X95" s="326" t="s">
        <v>167</v>
      </c>
      <c r="Y95" s="343"/>
      <c r="Z95" s="343"/>
      <c r="AA95" s="343"/>
      <c r="AB95" s="343"/>
      <c r="AC95" s="343"/>
      <c r="AD95" s="327"/>
      <c r="AE95" s="342" t="s">
        <v>166</v>
      </c>
      <c r="AF95" s="343"/>
      <c r="AG95" s="343"/>
      <c r="AH95" s="327"/>
      <c r="AI95" s="324" t="s">
        <v>169</v>
      </c>
      <c r="AJ95" s="325"/>
      <c r="AK95" s="325"/>
      <c r="AL95" s="325"/>
      <c r="AM95" s="325"/>
      <c r="AN95" s="325"/>
      <c r="AO95" s="326" t="s">
        <v>170</v>
      </c>
      <c r="AP95" s="327"/>
    </row>
    <row r="96" spans="1:52" ht="18" customHeight="1">
      <c r="B96" s="328">
        <v>1</v>
      </c>
      <c r="C96" s="329">
        <v>0.35416666666666669</v>
      </c>
      <c r="D96" s="330"/>
      <c r="E96" s="331"/>
      <c r="F96" s="332"/>
      <c r="G96" s="333"/>
      <c r="H96" s="333"/>
      <c r="I96" s="334"/>
      <c r="J96" s="335" t="str">
        <f>E91</f>
        <v>富士見ＳＳＳ</v>
      </c>
      <c r="K96" s="336"/>
      <c r="L96" s="336"/>
      <c r="M96" s="336"/>
      <c r="N96" s="336"/>
      <c r="O96" s="336"/>
      <c r="P96" s="337"/>
      <c r="Q96" s="338">
        <f>S96+S97</f>
        <v>0</v>
      </c>
      <c r="R96" s="339"/>
      <c r="S96" s="100"/>
      <c r="T96" s="101" t="s">
        <v>171</v>
      </c>
      <c r="U96" s="100"/>
      <c r="V96" s="317">
        <f>U96+U97</f>
        <v>0</v>
      </c>
      <c r="W96" s="318"/>
      <c r="X96" s="340" t="str">
        <f>S90</f>
        <v>清原シザース</v>
      </c>
      <c r="Y96" s="336"/>
      <c r="Z96" s="336"/>
      <c r="AA96" s="336"/>
      <c r="AB96" s="336"/>
      <c r="AC96" s="336"/>
      <c r="AD96" s="341"/>
      <c r="AE96" s="332"/>
      <c r="AF96" s="333"/>
      <c r="AG96" s="333"/>
      <c r="AH96" s="334"/>
      <c r="AI96" s="346">
        <v>6</v>
      </c>
      <c r="AJ96" s="347"/>
      <c r="AK96" s="347">
        <v>7</v>
      </c>
      <c r="AL96" s="347"/>
      <c r="AM96" s="347">
        <v>7</v>
      </c>
      <c r="AN96" s="350"/>
      <c r="AO96" s="297">
        <v>6</v>
      </c>
      <c r="AP96" s="298"/>
      <c r="AS96" s="95">
        <v>3</v>
      </c>
      <c r="AT96" s="95">
        <v>7</v>
      </c>
      <c r="AY96" s="263"/>
      <c r="AZ96" s="264"/>
    </row>
    <row r="97" spans="2:52" ht="18" customHeight="1">
      <c r="B97" s="301"/>
      <c r="C97" s="302"/>
      <c r="D97" s="303"/>
      <c r="E97" s="304"/>
      <c r="F97" s="305"/>
      <c r="G97" s="306"/>
      <c r="H97" s="306"/>
      <c r="I97" s="307"/>
      <c r="J97" s="312"/>
      <c r="K97" s="312"/>
      <c r="L97" s="312"/>
      <c r="M97" s="312"/>
      <c r="N97" s="312"/>
      <c r="O97" s="312"/>
      <c r="P97" s="313"/>
      <c r="Q97" s="316"/>
      <c r="R97" s="315"/>
      <c r="S97" s="102"/>
      <c r="T97" s="103" t="s">
        <v>171</v>
      </c>
      <c r="U97" s="102"/>
      <c r="V97" s="299"/>
      <c r="W97" s="319"/>
      <c r="X97" s="322"/>
      <c r="Y97" s="312"/>
      <c r="Z97" s="312"/>
      <c r="AA97" s="312"/>
      <c r="AB97" s="312"/>
      <c r="AC97" s="312"/>
      <c r="AD97" s="323"/>
      <c r="AE97" s="305"/>
      <c r="AF97" s="306"/>
      <c r="AG97" s="306"/>
      <c r="AH97" s="307"/>
      <c r="AI97" s="348"/>
      <c r="AJ97" s="349"/>
      <c r="AK97" s="349"/>
      <c r="AL97" s="349"/>
      <c r="AM97" s="349"/>
      <c r="AN97" s="351"/>
      <c r="AO97" s="299"/>
      <c r="AP97" s="300"/>
      <c r="AY97" s="260"/>
      <c r="AZ97" s="261"/>
    </row>
    <row r="98" spans="2:52" ht="18" customHeight="1">
      <c r="B98" s="301">
        <v>2</v>
      </c>
      <c r="C98" s="302">
        <v>0.38194444444444442</v>
      </c>
      <c r="D98" s="303"/>
      <c r="E98" s="304"/>
      <c r="F98" s="305"/>
      <c r="G98" s="306"/>
      <c r="H98" s="306"/>
      <c r="I98" s="307"/>
      <c r="J98" s="354" t="str">
        <f>S92</f>
        <v>豊郷ＪＦＣ宇都宮Ｕ１０</v>
      </c>
      <c r="K98" s="309"/>
      <c r="L98" s="309"/>
      <c r="M98" s="309"/>
      <c r="N98" s="309"/>
      <c r="O98" s="309"/>
      <c r="P98" s="310"/>
      <c r="Q98" s="314">
        <f t="shared" ref="Q98" si="30">S98+S99</f>
        <v>0</v>
      </c>
      <c r="R98" s="315"/>
      <c r="S98" s="104"/>
      <c r="T98" s="105" t="s">
        <v>171</v>
      </c>
      <c r="U98" s="104"/>
      <c r="V98" s="317">
        <f t="shared" ref="V98" si="31">U98+U99</f>
        <v>0</v>
      </c>
      <c r="W98" s="318"/>
      <c r="X98" s="320" t="str">
        <f>AG90</f>
        <v>栃木ＳＣ Ｕ１０</v>
      </c>
      <c r="Y98" s="309"/>
      <c r="Z98" s="309"/>
      <c r="AA98" s="309"/>
      <c r="AB98" s="309"/>
      <c r="AC98" s="309"/>
      <c r="AD98" s="321"/>
      <c r="AE98" s="305"/>
      <c r="AF98" s="306"/>
      <c r="AG98" s="306"/>
      <c r="AH98" s="307"/>
      <c r="AI98" s="348">
        <v>2</v>
      </c>
      <c r="AJ98" s="349"/>
      <c r="AK98" s="349">
        <v>4</v>
      </c>
      <c r="AL98" s="349"/>
      <c r="AM98" s="349">
        <v>4</v>
      </c>
      <c r="AN98" s="351"/>
      <c r="AO98" s="352">
        <v>2</v>
      </c>
      <c r="AP98" s="353"/>
      <c r="AS98" s="95">
        <v>4</v>
      </c>
      <c r="AT98" s="95">
        <v>8</v>
      </c>
      <c r="AY98" s="260"/>
      <c r="AZ98" s="262"/>
    </row>
    <row r="99" spans="2:52" ht="18" customHeight="1">
      <c r="B99" s="301"/>
      <c r="C99" s="302"/>
      <c r="D99" s="303"/>
      <c r="E99" s="304"/>
      <c r="F99" s="305"/>
      <c r="G99" s="306"/>
      <c r="H99" s="306"/>
      <c r="I99" s="307"/>
      <c r="J99" s="312"/>
      <c r="K99" s="312"/>
      <c r="L99" s="312"/>
      <c r="M99" s="312"/>
      <c r="N99" s="312"/>
      <c r="O99" s="312"/>
      <c r="P99" s="313"/>
      <c r="Q99" s="316"/>
      <c r="R99" s="315"/>
      <c r="S99" s="102"/>
      <c r="T99" s="103" t="s">
        <v>171</v>
      </c>
      <c r="U99" s="102"/>
      <c r="V99" s="299"/>
      <c r="W99" s="319"/>
      <c r="X99" s="322"/>
      <c r="Y99" s="312"/>
      <c r="Z99" s="312"/>
      <c r="AA99" s="312"/>
      <c r="AB99" s="312"/>
      <c r="AC99" s="312"/>
      <c r="AD99" s="323"/>
      <c r="AE99" s="305"/>
      <c r="AF99" s="306"/>
      <c r="AG99" s="306"/>
      <c r="AH99" s="307"/>
      <c r="AI99" s="348"/>
      <c r="AJ99" s="349"/>
      <c r="AK99" s="349"/>
      <c r="AL99" s="349"/>
      <c r="AM99" s="349"/>
      <c r="AN99" s="351"/>
      <c r="AO99" s="299"/>
      <c r="AP99" s="300"/>
      <c r="AY99" s="155"/>
      <c r="AZ99" s="154"/>
    </row>
    <row r="100" spans="2:52" ht="18" customHeight="1">
      <c r="B100" s="301">
        <v>3</v>
      </c>
      <c r="C100" s="302">
        <v>0.41666666666666669</v>
      </c>
      <c r="D100" s="303"/>
      <c r="E100" s="304"/>
      <c r="F100" s="305"/>
      <c r="G100" s="306"/>
      <c r="H100" s="306"/>
      <c r="I100" s="307"/>
      <c r="J100" s="354" t="str">
        <f>E91</f>
        <v>富士見ＳＳＳ</v>
      </c>
      <c r="K100" s="309"/>
      <c r="L100" s="309"/>
      <c r="M100" s="309"/>
      <c r="N100" s="309"/>
      <c r="O100" s="309"/>
      <c r="P100" s="310"/>
      <c r="Q100" s="314">
        <f t="shared" ref="Q100" si="32">S100+S101</f>
        <v>0</v>
      </c>
      <c r="R100" s="315"/>
      <c r="S100" s="104"/>
      <c r="T100" s="105" t="s">
        <v>171</v>
      </c>
      <c r="U100" s="104"/>
      <c r="V100" s="317">
        <f t="shared" ref="V100" si="33">U100+U101</f>
        <v>0</v>
      </c>
      <c r="W100" s="318"/>
      <c r="X100" s="320" t="str">
        <f>S92</f>
        <v>豊郷ＪＦＣ宇都宮Ｕ１０</v>
      </c>
      <c r="Y100" s="309"/>
      <c r="Z100" s="309"/>
      <c r="AA100" s="309"/>
      <c r="AB100" s="309"/>
      <c r="AC100" s="309"/>
      <c r="AD100" s="321"/>
      <c r="AE100" s="305"/>
      <c r="AF100" s="306"/>
      <c r="AG100" s="306"/>
      <c r="AH100" s="307"/>
      <c r="AI100" s="348">
        <v>4</v>
      </c>
      <c r="AJ100" s="349"/>
      <c r="AK100" s="349">
        <v>7</v>
      </c>
      <c r="AL100" s="349"/>
      <c r="AM100" s="349">
        <v>7</v>
      </c>
      <c r="AN100" s="351"/>
      <c r="AO100" s="352">
        <v>4</v>
      </c>
      <c r="AP100" s="353"/>
      <c r="AS100" s="95">
        <v>5</v>
      </c>
      <c r="AT100" s="95">
        <v>9</v>
      </c>
      <c r="AY100" s="155"/>
      <c r="AZ100" s="154"/>
    </row>
    <row r="101" spans="2:52" ht="18" customHeight="1">
      <c r="B101" s="301"/>
      <c r="C101" s="302"/>
      <c r="D101" s="303"/>
      <c r="E101" s="304"/>
      <c r="F101" s="305"/>
      <c r="G101" s="306"/>
      <c r="H101" s="306"/>
      <c r="I101" s="307"/>
      <c r="J101" s="312"/>
      <c r="K101" s="312"/>
      <c r="L101" s="312"/>
      <c r="M101" s="312"/>
      <c r="N101" s="312"/>
      <c r="O101" s="312"/>
      <c r="P101" s="313"/>
      <c r="Q101" s="316"/>
      <c r="R101" s="315"/>
      <c r="S101" s="102"/>
      <c r="T101" s="103" t="s">
        <v>171</v>
      </c>
      <c r="U101" s="102"/>
      <c r="V101" s="299"/>
      <c r="W101" s="319"/>
      <c r="X101" s="322"/>
      <c r="Y101" s="312"/>
      <c r="Z101" s="312"/>
      <c r="AA101" s="312"/>
      <c r="AB101" s="312"/>
      <c r="AC101" s="312"/>
      <c r="AD101" s="323"/>
      <c r="AE101" s="305"/>
      <c r="AF101" s="306"/>
      <c r="AG101" s="306"/>
      <c r="AH101" s="307"/>
      <c r="AI101" s="348"/>
      <c r="AJ101" s="349"/>
      <c r="AK101" s="349"/>
      <c r="AL101" s="349"/>
      <c r="AM101" s="349"/>
      <c r="AN101" s="351"/>
      <c r="AO101" s="299"/>
      <c r="AP101" s="300"/>
      <c r="AY101" s="155"/>
      <c r="AZ101" s="154"/>
    </row>
    <row r="102" spans="2:52" ht="18" customHeight="1">
      <c r="B102" s="301">
        <v>4</v>
      </c>
      <c r="C102" s="302">
        <v>0.44444444444444442</v>
      </c>
      <c r="D102" s="303"/>
      <c r="E102" s="304"/>
      <c r="F102" s="305"/>
      <c r="G102" s="306"/>
      <c r="H102" s="306"/>
      <c r="I102" s="307"/>
      <c r="J102" s="354" t="str">
        <f>S90</f>
        <v>清原シザース</v>
      </c>
      <c r="K102" s="309"/>
      <c r="L102" s="309"/>
      <c r="M102" s="309"/>
      <c r="N102" s="309"/>
      <c r="O102" s="309"/>
      <c r="P102" s="310"/>
      <c r="Q102" s="314">
        <f t="shared" ref="Q102" si="34">S102+S103</f>
        <v>0</v>
      </c>
      <c r="R102" s="315"/>
      <c r="S102" s="104"/>
      <c r="T102" s="105" t="s">
        <v>171</v>
      </c>
      <c r="U102" s="104"/>
      <c r="V102" s="317">
        <f t="shared" ref="V102" si="35">U102+U103</f>
        <v>0</v>
      </c>
      <c r="W102" s="318"/>
      <c r="X102" s="320" t="str">
        <f>AG90</f>
        <v>栃木ＳＣ Ｕ１０</v>
      </c>
      <c r="Y102" s="309"/>
      <c r="Z102" s="309"/>
      <c r="AA102" s="309"/>
      <c r="AB102" s="309"/>
      <c r="AC102" s="309"/>
      <c r="AD102" s="321"/>
      <c r="AE102" s="305"/>
      <c r="AF102" s="306"/>
      <c r="AG102" s="306"/>
      <c r="AH102" s="307"/>
      <c r="AI102" s="348">
        <v>2</v>
      </c>
      <c r="AJ102" s="349"/>
      <c r="AK102" s="349">
        <v>6</v>
      </c>
      <c r="AL102" s="349"/>
      <c r="AM102" s="349">
        <v>6</v>
      </c>
      <c r="AN102" s="351"/>
      <c r="AO102" s="352">
        <v>2</v>
      </c>
      <c r="AP102" s="353"/>
      <c r="AS102" s="95">
        <v>6</v>
      </c>
      <c r="AT102" s="95">
        <v>1</v>
      </c>
      <c r="AY102" s="155"/>
      <c r="AZ102" s="154"/>
    </row>
    <row r="103" spans="2:52" ht="18" customHeight="1">
      <c r="B103" s="301"/>
      <c r="C103" s="302"/>
      <c r="D103" s="303"/>
      <c r="E103" s="304"/>
      <c r="F103" s="305"/>
      <c r="G103" s="306"/>
      <c r="H103" s="306"/>
      <c r="I103" s="307"/>
      <c r="J103" s="312"/>
      <c r="K103" s="312"/>
      <c r="L103" s="312"/>
      <c r="M103" s="312"/>
      <c r="N103" s="312"/>
      <c r="O103" s="312"/>
      <c r="P103" s="313"/>
      <c r="Q103" s="316"/>
      <c r="R103" s="315"/>
      <c r="S103" s="102"/>
      <c r="T103" s="103" t="s">
        <v>171</v>
      </c>
      <c r="U103" s="102"/>
      <c r="V103" s="299"/>
      <c r="W103" s="319"/>
      <c r="X103" s="322"/>
      <c r="Y103" s="312"/>
      <c r="Z103" s="312"/>
      <c r="AA103" s="312"/>
      <c r="AB103" s="312"/>
      <c r="AC103" s="312"/>
      <c r="AD103" s="323"/>
      <c r="AE103" s="305"/>
      <c r="AF103" s="306"/>
      <c r="AG103" s="306"/>
      <c r="AH103" s="307"/>
      <c r="AI103" s="348"/>
      <c r="AJ103" s="349"/>
      <c r="AK103" s="349"/>
      <c r="AL103" s="349"/>
      <c r="AM103" s="349"/>
      <c r="AN103" s="351"/>
      <c r="AO103" s="299"/>
      <c r="AP103" s="300"/>
      <c r="AY103" s="155"/>
      <c r="AZ103" s="154"/>
    </row>
    <row r="104" spans="2:52" ht="18" customHeight="1">
      <c r="B104" s="301">
        <v>5</v>
      </c>
      <c r="C104" s="302"/>
      <c r="D104" s="303"/>
      <c r="E104" s="304"/>
      <c r="F104" s="305"/>
      <c r="G104" s="306"/>
      <c r="H104" s="306"/>
      <c r="I104" s="307"/>
      <c r="J104" s="364"/>
      <c r="K104" s="309"/>
      <c r="L104" s="309"/>
      <c r="M104" s="309"/>
      <c r="N104" s="309"/>
      <c r="O104" s="309"/>
      <c r="P104" s="310"/>
      <c r="Q104" s="314">
        <f t="shared" ref="Q104" si="36">S104+S105</f>
        <v>0</v>
      </c>
      <c r="R104" s="315"/>
      <c r="S104" s="104"/>
      <c r="T104" s="105" t="s">
        <v>171</v>
      </c>
      <c r="U104" s="104"/>
      <c r="V104" s="317">
        <f t="shared" ref="V104" si="37">U104+U105</f>
        <v>0</v>
      </c>
      <c r="W104" s="318"/>
      <c r="X104" s="370"/>
      <c r="Y104" s="309"/>
      <c r="Z104" s="309"/>
      <c r="AA104" s="309"/>
      <c r="AB104" s="309"/>
      <c r="AC104" s="309"/>
      <c r="AD104" s="321"/>
      <c r="AE104" s="305"/>
      <c r="AF104" s="306"/>
      <c r="AG104" s="306"/>
      <c r="AH104" s="307"/>
      <c r="AI104" s="348"/>
      <c r="AJ104" s="349"/>
      <c r="AK104" s="349"/>
      <c r="AL104" s="349"/>
      <c r="AM104" s="349"/>
      <c r="AN104" s="351"/>
      <c r="AO104" s="352"/>
      <c r="AP104" s="353"/>
      <c r="AS104" s="95">
        <v>7</v>
      </c>
      <c r="AT104" s="95">
        <v>2</v>
      </c>
      <c r="AY104" s="156"/>
      <c r="AZ104" s="156"/>
    </row>
    <row r="105" spans="2:52" ht="18" customHeight="1">
      <c r="B105" s="301"/>
      <c r="C105" s="302"/>
      <c r="D105" s="303"/>
      <c r="E105" s="304"/>
      <c r="F105" s="305"/>
      <c r="G105" s="306"/>
      <c r="H105" s="306"/>
      <c r="I105" s="307"/>
      <c r="J105" s="312"/>
      <c r="K105" s="312"/>
      <c r="L105" s="312"/>
      <c r="M105" s="312"/>
      <c r="N105" s="312"/>
      <c r="O105" s="312"/>
      <c r="P105" s="313"/>
      <c r="Q105" s="316"/>
      <c r="R105" s="315"/>
      <c r="S105" s="102"/>
      <c r="T105" s="103" t="s">
        <v>171</v>
      </c>
      <c r="U105" s="102"/>
      <c r="V105" s="299"/>
      <c r="W105" s="319"/>
      <c r="X105" s="322"/>
      <c r="Y105" s="312"/>
      <c r="Z105" s="312"/>
      <c r="AA105" s="312"/>
      <c r="AB105" s="312"/>
      <c r="AC105" s="312"/>
      <c r="AD105" s="323"/>
      <c r="AE105" s="305"/>
      <c r="AF105" s="306"/>
      <c r="AG105" s="306"/>
      <c r="AH105" s="307"/>
      <c r="AI105" s="348"/>
      <c r="AJ105" s="349"/>
      <c r="AK105" s="349"/>
      <c r="AL105" s="349"/>
      <c r="AM105" s="349"/>
      <c r="AN105" s="351"/>
      <c r="AO105" s="299"/>
      <c r="AP105" s="300"/>
    </row>
    <row r="106" spans="2:52" ht="18" customHeight="1">
      <c r="B106" s="301">
        <v>6</v>
      </c>
      <c r="C106" s="302"/>
      <c r="D106" s="303"/>
      <c r="E106" s="304"/>
      <c r="F106" s="305"/>
      <c r="G106" s="306"/>
      <c r="H106" s="306"/>
      <c r="I106" s="307"/>
      <c r="J106" s="364"/>
      <c r="K106" s="309"/>
      <c r="L106" s="309"/>
      <c r="M106" s="309"/>
      <c r="N106" s="309"/>
      <c r="O106" s="309"/>
      <c r="P106" s="310"/>
      <c r="Q106" s="314">
        <f t="shared" ref="Q106" si="38">S106+S107</f>
        <v>0</v>
      </c>
      <c r="R106" s="315"/>
      <c r="S106" s="104"/>
      <c r="T106" s="105" t="s">
        <v>171</v>
      </c>
      <c r="U106" s="104"/>
      <c r="V106" s="317">
        <f t="shared" ref="V106" si="39">U106+U107</f>
        <v>0</v>
      </c>
      <c r="W106" s="318"/>
      <c r="X106" s="370"/>
      <c r="Y106" s="309"/>
      <c r="Z106" s="309"/>
      <c r="AA106" s="309"/>
      <c r="AB106" s="309"/>
      <c r="AC106" s="309"/>
      <c r="AD106" s="321"/>
      <c r="AE106" s="305"/>
      <c r="AF106" s="306"/>
      <c r="AG106" s="306"/>
      <c r="AH106" s="307"/>
      <c r="AI106" s="348"/>
      <c r="AJ106" s="349"/>
      <c r="AK106" s="349"/>
      <c r="AL106" s="349"/>
      <c r="AM106" s="349"/>
      <c r="AN106" s="351"/>
      <c r="AO106" s="352"/>
      <c r="AP106" s="353"/>
      <c r="AS106" s="95">
        <v>8</v>
      </c>
      <c r="AT106" s="95">
        <v>3</v>
      </c>
    </row>
    <row r="107" spans="2:52" ht="18" customHeight="1" thickBot="1">
      <c r="B107" s="357"/>
      <c r="C107" s="358"/>
      <c r="D107" s="359"/>
      <c r="E107" s="360"/>
      <c r="F107" s="361"/>
      <c r="G107" s="362"/>
      <c r="H107" s="362"/>
      <c r="I107" s="363"/>
      <c r="J107" s="365"/>
      <c r="K107" s="365"/>
      <c r="L107" s="365"/>
      <c r="M107" s="365"/>
      <c r="N107" s="365"/>
      <c r="O107" s="365"/>
      <c r="P107" s="366"/>
      <c r="Q107" s="367"/>
      <c r="R107" s="368"/>
      <c r="S107" s="115"/>
      <c r="T107" s="116" t="s">
        <v>171</v>
      </c>
      <c r="U107" s="115"/>
      <c r="V107" s="355"/>
      <c r="W107" s="369"/>
      <c r="X107" s="371"/>
      <c r="Y107" s="365"/>
      <c r="Z107" s="365"/>
      <c r="AA107" s="365"/>
      <c r="AB107" s="365"/>
      <c r="AC107" s="365"/>
      <c r="AD107" s="372"/>
      <c r="AE107" s="361"/>
      <c r="AF107" s="362"/>
      <c r="AG107" s="362"/>
      <c r="AH107" s="363"/>
      <c r="AI107" s="373"/>
      <c r="AJ107" s="374"/>
      <c r="AK107" s="374"/>
      <c r="AL107" s="374"/>
      <c r="AM107" s="374"/>
      <c r="AN107" s="375"/>
      <c r="AO107" s="355"/>
      <c r="AP107" s="356"/>
    </row>
    <row r="108" spans="2:52" ht="18" customHeight="1" thickBot="1">
      <c r="B108" s="106"/>
      <c r="C108" s="107"/>
      <c r="D108" s="107"/>
      <c r="E108" s="107"/>
      <c r="F108" s="106"/>
      <c r="G108" s="106"/>
      <c r="H108" s="106"/>
      <c r="I108" s="106"/>
      <c r="J108" s="106"/>
      <c r="K108" s="108"/>
      <c r="L108" s="108"/>
      <c r="M108" s="109"/>
      <c r="N108" s="110"/>
      <c r="O108" s="109"/>
      <c r="P108" s="108"/>
      <c r="Q108" s="108"/>
      <c r="R108" s="106"/>
      <c r="S108" s="106"/>
      <c r="T108" s="106"/>
      <c r="U108" s="106"/>
      <c r="V108" s="106"/>
      <c r="W108" s="111"/>
      <c r="X108" s="111"/>
      <c r="Y108" s="111"/>
      <c r="Z108" s="111"/>
      <c r="AA108" s="111"/>
      <c r="AB108" s="111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</row>
    <row r="109" spans="2:52" ht="30" customHeight="1" thickBot="1">
      <c r="B109" s="95"/>
      <c r="C109" s="95"/>
      <c r="D109" s="389" t="s">
        <v>172</v>
      </c>
      <c r="E109" s="390"/>
      <c r="F109" s="390"/>
      <c r="G109" s="390"/>
      <c r="H109" s="390"/>
      <c r="I109" s="390"/>
      <c r="J109" s="390" t="s">
        <v>167</v>
      </c>
      <c r="K109" s="390"/>
      <c r="L109" s="390"/>
      <c r="M109" s="390"/>
      <c r="N109" s="390"/>
      <c r="O109" s="390"/>
      <c r="P109" s="390"/>
      <c r="Q109" s="390"/>
      <c r="R109" s="390" t="s">
        <v>173</v>
      </c>
      <c r="S109" s="390"/>
      <c r="T109" s="390"/>
      <c r="U109" s="390"/>
      <c r="V109" s="390"/>
      <c r="W109" s="390"/>
      <c r="X109" s="390"/>
      <c r="Y109" s="390"/>
      <c r="Z109" s="390"/>
      <c r="AA109" s="390" t="s">
        <v>174</v>
      </c>
      <c r="AB109" s="390"/>
      <c r="AC109" s="390"/>
      <c r="AD109" s="390" t="s">
        <v>175</v>
      </c>
      <c r="AE109" s="390"/>
      <c r="AF109" s="390"/>
      <c r="AG109" s="390"/>
      <c r="AH109" s="390"/>
      <c r="AI109" s="390"/>
      <c r="AJ109" s="390"/>
      <c r="AK109" s="390"/>
      <c r="AL109" s="390"/>
      <c r="AM109" s="391"/>
      <c r="AN109" s="95"/>
      <c r="AO109" s="95"/>
      <c r="AP109" s="95"/>
    </row>
    <row r="110" spans="2:52" ht="30" customHeight="1">
      <c r="B110" s="95"/>
      <c r="C110" s="95"/>
      <c r="D110" s="380" t="s">
        <v>176</v>
      </c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2"/>
      <c r="AB110" s="382"/>
      <c r="AC110" s="382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4"/>
      <c r="AN110" s="95"/>
      <c r="AO110" s="95"/>
      <c r="AP110" s="95"/>
    </row>
    <row r="111" spans="2:52" ht="30" customHeight="1">
      <c r="B111" s="95"/>
      <c r="C111" s="95"/>
      <c r="D111" s="385" t="s">
        <v>176</v>
      </c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8"/>
      <c r="AN111" s="95"/>
      <c r="AO111" s="95"/>
      <c r="AP111" s="95"/>
    </row>
    <row r="112" spans="2:52" ht="30" customHeight="1" thickBot="1">
      <c r="B112" s="95"/>
      <c r="C112" s="95"/>
      <c r="D112" s="376" t="s">
        <v>176</v>
      </c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9"/>
      <c r="AN112" s="95"/>
      <c r="AO112" s="95"/>
      <c r="AP112" s="95"/>
    </row>
    <row r="113" spans="1:46" ht="18" customHeight="1">
      <c r="A113" s="265" t="s">
        <v>192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</row>
    <row r="114" spans="1:46" ht="18" customHeight="1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</row>
    <row r="115" spans="1:46" ht="18" customHeight="1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</row>
    <row r="116" spans="1:46" ht="24.95" customHeight="1">
      <c r="B116" s="95"/>
      <c r="C116" s="268" t="s">
        <v>157</v>
      </c>
      <c r="D116" s="268"/>
      <c r="E116" s="268"/>
      <c r="F116" s="268"/>
      <c r="G116" s="412"/>
      <c r="H116" s="268"/>
      <c r="I116" s="268"/>
      <c r="J116" s="268"/>
      <c r="K116" s="268"/>
      <c r="L116" s="268"/>
      <c r="M116" s="268"/>
      <c r="N116" s="268"/>
      <c r="O116" s="268"/>
      <c r="P116" s="268" t="s">
        <v>158</v>
      </c>
      <c r="Q116" s="268"/>
      <c r="R116" s="268"/>
      <c r="S116" s="268"/>
      <c r="T116" s="412"/>
      <c r="U116" s="268"/>
      <c r="V116" s="268"/>
      <c r="W116" s="268"/>
      <c r="X116" s="268"/>
      <c r="Y116" s="268"/>
      <c r="Z116" s="268"/>
      <c r="AA116" s="268"/>
      <c r="AB116" s="268"/>
      <c r="AC116" s="268" t="s">
        <v>159</v>
      </c>
      <c r="AD116" s="268"/>
      <c r="AE116" s="268"/>
      <c r="AF116" s="268"/>
      <c r="AG116" s="270">
        <v>44157</v>
      </c>
      <c r="AH116" s="271"/>
      <c r="AI116" s="271"/>
      <c r="AJ116" s="271"/>
      <c r="AK116" s="271"/>
      <c r="AL116" s="271"/>
      <c r="AM116" s="410" t="s">
        <v>189</v>
      </c>
      <c r="AN116" s="410"/>
      <c r="AO116" s="411"/>
      <c r="AP116" s="112"/>
    </row>
    <row r="117" spans="1:46" ht="18" customHeight="1">
      <c r="B117" s="95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3"/>
      <c r="X117" s="113"/>
      <c r="Y117" s="113"/>
      <c r="Z117" s="113"/>
      <c r="AA117" s="113"/>
      <c r="AB117" s="113"/>
      <c r="AC117" s="113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</row>
    <row r="118" spans="1:46" ht="24.95" customHeight="1">
      <c r="B118" s="95"/>
      <c r="C118" s="402">
        <v>1</v>
      </c>
      <c r="D118" s="402"/>
      <c r="E118" s="296" t="s">
        <v>179</v>
      </c>
      <c r="F118" s="296"/>
      <c r="G118" s="296"/>
      <c r="H118" s="296"/>
      <c r="I118" s="296"/>
      <c r="J118" s="296"/>
      <c r="K118" s="296"/>
      <c r="L118" s="296"/>
      <c r="M118" s="296"/>
      <c r="N118" s="296"/>
      <c r="O118" s="96"/>
      <c r="P118" s="96"/>
      <c r="Q118" s="295">
        <v>4</v>
      </c>
      <c r="R118" s="295"/>
      <c r="S118" s="296" t="s">
        <v>182</v>
      </c>
      <c r="T118" s="296"/>
      <c r="U118" s="296"/>
      <c r="V118" s="296"/>
      <c r="W118" s="296"/>
      <c r="X118" s="296"/>
      <c r="Y118" s="296"/>
      <c r="Z118" s="296"/>
      <c r="AA118" s="296"/>
      <c r="AB118" s="296"/>
      <c r="AC118" s="97"/>
      <c r="AD118" s="96"/>
      <c r="AE118" s="295">
        <v>7</v>
      </c>
      <c r="AF118" s="295"/>
      <c r="AG118" s="296" t="s">
        <v>184</v>
      </c>
      <c r="AH118" s="296"/>
      <c r="AI118" s="296"/>
      <c r="AJ118" s="296"/>
      <c r="AK118" s="296"/>
      <c r="AL118" s="296"/>
      <c r="AM118" s="296"/>
      <c r="AN118" s="296"/>
      <c r="AO118" s="296"/>
      <c r="AP118" s="296"/>
    </row>
    <row r="119" spans="1:46" ht="24.95" customHeight="1">
      <c r="B119" s="95"/>
      <c r="C119" s="394">
        <v>2</v>
      </c>
      <c r="D119" s="394"/>
      <c r="E119" s="395" t="s">
        <v>180</v>
      </c>
      <c r="F119" s="396"/>
      <c r="G119" s="396"/>
      <c r="H119" s="396"/>
      <c r="I119" s="396"/>
      <c r="J119" s="396"/>
      <c r="K119" s="396"/>
      <c r="L119" s="396"/>
      <c r="M119" s="396"/>
      <c r="N119" s="397"/>
      <c r="O119" s="96"/>
      <c r="P119" s="96"/>
      <c r="Q119" s="288">
        <v>5</v>
      </c>
      <c r="R119" s="288"/>
      <c r="S119" s="289" t="s">
        <v>23</v>
      </c>
      <c r="T119" s="289"/>
      <c r="U119" s="289"/>
      <c r="V119" s="289"/>
      <c r="W119" s="289"/>
      <c r="X119" s="289"/>
      <c r="Y119" s="289"/>
      <c r="Z119" s="289"/>
      <c r="AA119" s="289"/>
      <c r="AB119" s="289"/>
      <c r="AC119" s="97"/>
      <c r="AD119" s="96"/>
      <c r="AE119" s="290">
        <v>8</v>
      </c>
      <c r="AF119" s="290"/>
      <c r="AG119" s="291" t="s">
        <v>33</v>
      </c>
      <c r="AH119" s="291"/>
      <c r="AI119" s="291"/>
      <c r="AJ119" s="291"/>
      <c r="AK119" s="291"/>
      <c r="AL119" s="291"/>
      <c r="AM119" s="291"/>
      <c r="AN119" s="291"/>
      <c r="AO119" s="291"/>
      <c r="AP119" s="291"/>
    </row>
    <row r="120" spans="1:46" ht="24.95" customHeight="1">
      <c r="B120" s="95"/>
      <c r="C120" s="392">
        <v>3</v>
      </c>
      <c r="D120" s="392"/>
      <c r="E120" s="279" t="s">
        <v>181</v>
      </c>
      <c r="F120" s="280"/>
      <c r="G120" s="280"/>
      <c r="H120" s="280"/>
      <c r="I120" s="280"/>
      <c r="J120" s="280"/>
      <c r="K120" s="280"/>
      <c r="L120" s="280"/>
      <c r="M120" s="280"/>
      <c r="N120" s="281"/>
      <c r="O120" s="96"/>
      <c r="P120" s="96"/>
      <c r="Q120" s="278">
        <v>6</v>
      </c>
      <c r="R120" s="278"/>
      <c r="S120" s="279" t="s">
        <v>183</v>
      </c>
      <c r="T120" s="280"/>
      <c r="U120" s="280"/>
      <c r="V120" s="280"/>
      <c r="W120" s="280"/>
      <c r="X120" s="280"/>
      <c r="Y120" s="280"/>
      <c r="Z120" s="280"/>
      <c r="AA120" s="280"/>
      <c r="AB120" s="281"/>
      <c r="AC120" s="97"/>
      <c r="AD120" s="96"/>
      <c r="AE120" s="282"/>
      <c r="AF120" s="282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</row>
    <row r="121" spans="1:46" ht="18" customHeight="1">
      <c r="B121" s="95"/>
      <c r="C121" s="114"/>
      <c r="D121" s="112"/>
      <c r="E121" s="112"/>
      <c r="F121" s="112"/>
      <c r="G121" s="112"/>
      <c r="H121" s="112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112"/>
      <c r="U121" s="95"/>
      <c r="V121" s="112"/>
      <c r="W121" s="95"/>
      <c r="X121" s="112"/>
      <c r="Y121" s="95"/>
      <c r="Z121" s="112"/>
      <c r="AA121" s="95"/>
      <c r="AB121" s="112"/>
      <c r="AC121" s="112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</row>
    <row r="122" spans="1:46" ht="21.95" customHeight="1" thickBot="1">
      <c r="B122" s="95" t="s">
        <v>164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</row>
    <row r="123" spans="1:46" ht="21.95" customHeight="1" thickBot="1">
      <c r="B123" s="99"/>
      <c r="C123" s="342" t="s">
        <v>165</v>
      </c>
      <c r="D123" s="343"/>
      <c r="E123" s="327"/>
      <c r="F123" s="342" t="s">
        <v>166</v>
      </c>
      <c r="G123" s="343"/>
      <c r="H123" s="343"/>
      <c r="I123" s="327"/>
      <c r="J123" s="343" t="s">
        <v>167</v>
      </c>
      <c r="K123" s="343"/>
      <c r="L123" s="343"/>
      <c r="M123" s="343"/>
      <c r="N123" s="343"/>
      <c r="O123" s="343"/>
      <c r="P123" s="344"/>
      <c r="Q123" s="345" t="s">
        <v>168</v>
      </c>
      <c r="R123" s="345"/>
      <c r="S123" s="345"/>
      <c r="T123" s="345"/>
      <c r="U123" s="345"/>
      <c r="V123" s="345"/>
      <c r="W123" s="345"/>
      <c r="X123" s="326" t="s">
        <v>167</v>
      </c>
      <c r="Y123" s="343"/>
      <c r="Z123" s="343"/>
      <c r="AA123" s="343"/>
      <c r="AB123" s="343"/>
      <c r="AC123" s="343"/>
      <c r="AD123" s="327"/>
      <c r="AE123" s="342" t="s">
        <v>166</v>
      </c>
      <c r="AF123" s="343"/>
      <c r="AG123" s="343"/>
      <c r="AH123" s="327"/>
      <c r="AI123" s="324" t="s">
        <v>169</v>
      </c>
      <c r="AJ123" s="325"/>
      <c r="AK123" s="325"/>
      <c r="AL123" s="325"/>
      <c r="AM123" s="325"/>
      <c r="AN123" s="325"/>
      <c r="AO123" s="326" t="s">
        <v>170</v>
      </c>
      <c r="AP123" s="327"/>
    </row>
    <row r="124" spans="1:46" ht="18" customHeight="1">
      <c r="B124" s="328">
        <v>1</v>
      </c>
      <c r="C124" s="329"/>
      <c r="D124" s="330"/>
      <c r="E124" s="331"/>
      <c r="F124" s="332"/>
      <c r="G124" s="333"/>
      <c r="H124" s="333"/>
      <c r="I124" s="334"/>
      <c r="J124" s="415"/>
      <c r="K124" s="336"/>
      <c r="L124" s="336"/>
      <c r="M124" s="336"/>
      <c r="N124" s="336"/>
      <c r="O124" s="336"/>
      <c r="P124" s="337"/>
      <c r="Q124" s="338">
        <f>S124+S125</f>
        <v>0</v>
      </c>
      <c r="R124" s="339"/>
      <c r="S124" s="100"/>
      <c r="T124" s="101" t="s">
        <v>171</v>
      </c>
      <c r="U124" s="100"/>
      <c r="V124" s="317">
        <f>U124+U125</f>
        <v>0</v>
      </c>
      <c r="W124" s="318"/>
      <c r="X124" s="416"/>
      <c r="Y124" s="336"/>
      <c r="Z124" s="336"/>
      <c r="AA124" s="336"/>
      <c r="AB124" s="336"/>
      <c r="AC124" s="336"/>
      <c r="AD124" s="341"/>
      <c r="AE124" s="332"/>
      <c r="AF124" s="333"/>
      <c r="AG124" s="333"/>
      <c r="AH124" s="334"/>
      <c r="AI124" s="346"/>
      <c r="AJ124" s="347"/>
      <c r="AK124" s="347"/>
      <c r="AL124" s="347"/>
      <c r="AM124" s="347"/>
      <c r="AN124" s="350"/>
      <c r="AO124" s="297"/>
      <c r="AP124" s="298"/>
      <c r="AS124" s="95">
        <v>3</v>
      </c>
      <c r="AT124" s="95">
        <v>7</v>
      </c>
    </row>
    <row r="125" spans="1:46" ht="18" customHeight="1">
      <c r="B125" s="301"/>
      <c r="C125" s="302"/>
      <c r="D125" s="303"/>
      <c r="E125" s="304"/>
      <c r="F125" s="305"/>
      <c r="G125" s="306"/>
      <c r="H125" s="306"/>
      <c r="I125" s="307"/>
      <c r="J125" s="312"/>
      <c r="K125" s="312"/>
      <c r="L125" s="312"/>
      <c r="M125" s="312"/>
      <c r="N125" s="312"/>
      <c r="O125" s="312"/>
      <c r="P125" s="313"/>
      <c r="Q125" s="316"/>
      <c r="R125" s="315"/>
      <c r="S125" s="102"/>
      <c r="T125" s="103" t="s">
        <v>171</v>
      </c>
      <c r="U125" s="102"/>
      <c r="V125" s="299"/>
      <c r="W125" s="319"/>
      <c r="X125" s="322"/>
      <c r="Y125" s="312"/>
      <c r="Z125" s="312"/>
      <c r="AA125" s="312"/>
      <c r="AB125" s="312"/>
      <c r="AC125" s="312"/>
      <c r="AD125" s="323"/>
      <c r="AE125" s="305"/>
      <c r="AF125" s="306"/>
      <c r="AG125" s="306"/>
      <c r="AH125" s="307"/>
      <c r="AI125" s="348"/>
      <c r="AJ125" s="349"/>
      <c r="AK125" s="349"/>
      <c r="AL125" s="349"/>
      <c r="AM125" s="349"/>
      <c r="AN125" s="351"/>
      <c r="AO125" s="299"/>
      <c r="AP125" s="300"/>
    </row>
    <row r="126" spans="1:46" ht="18" customHeight="1">
      <c r="B126" s="301">
        <v>2</v>
      </c>
      <c r="C126" s="302"/>
      <c r="D126" s="303"/>
      <c r="E126" s="304"/>
      <c r="F126" s="305"/>
      <c r="G126" s="306"/>
      <c r="H126" s="306"/>
      <c r="I126" s="307"/>
      <c r="J126" s="364"/>
      <c r="K126" s="309"/>
      <c r="L126" s="309"/>
      <c r="M126" s="309"/>
      <c r="N126" s="309"/>
      <c r="O126" s="309"/>
      <c r="P126" s="310"/>
      <c r="Q126" s="314">
        <f t="shared" ref="Q126" si="40">S126+S127</f>
        <v>0</v>
      </c>
      <c r="R126" s="315"/>
      <c r="S126" s="104"/>
      <c r="T126" s="105" t="s">
        <v>171</v>
      </c>
      <c r="U126" s="104"/>
      <c r="V126" s="317">
        <f t="shared" ref="V126" si="41">U126+U127</f>
        <v>0</v>
      </c>
      <c r="W126" s="318"/>
      <c r="X126" s="370"/>
      <c r="Y126" s="309"/>
      <c r="Z126" s="309"/>
      <c r="AA126" s="309"/>
      <c r="AB126" s="309"/>
      <c r="AC126" s="309"/>
      <c r="AD126" s="321"/>
      <c r="AE126" s="305"/>
      <c r="AF126" s="306"/>
      <c r="AG126" s="306"/>
      <c r="AH126" s="307"/>
      <c r="AI126" s="348"/>
      <c r="AJ126" s="349"/>
      <c r="AK126" s="349"/>
      <c r="AL126" s="349"/>
      <c r="AM126" s="349"/>
      <c r="AN126" s="351"/>
      <c r="AO126" s="352"/>
      <c r="AP126" s="353"/>
      <c r="AS126" s="95">
        <v>4</v>
      </c>
      <c r="AT126" s="95">
        <v>8</v>
      </c>
    </row>
    <row r="127" spans="1:46" ht="18" customHeight="1">
      <c r="B127" s="301"/>
      <c r="C127" s="302"/>
      <c r="D127" s="303"/>
      <c r="E127" s="304"/>
      <c r="F127" s="305"/>
      <c r="G127" s="306"/>
      <c r="H127" s="306"/>
      <c r="I127" s="307"/>
      <c r="J127" s="312"/>
      <c r="K127" s="312"/>
      <c r="L127" s="312"/>
      <c r="M127" s="312"/>
      <c r="N127" s="312"/>
      <c r="O127" s="312"/>
      <c r="P127" s="313"/>
      <c r="Q127" s="316"/>
      <c r="R127" s="315"/>
      <c r="S127" s="102"/>
      <c r="T127" s="103" t="s">
        <v>171</v>
      </c>
      <c r="U127" s="102"/>
      <c r="V127" s="299"/>
      <c r="W127" s="319"/>
      <c r="X127" s="322"/>
      <c r="Y127" s="312"/>
      <c r="Z127" s="312"/>
      <c r="AA127" s="312"/>
      <c r="AB127" s="312"/>
      <c r="AC127" s="312"/>
      <c r="AD127" s="323"/>
      <c r="AE127" s="305"/>
      <c r="AF127" s="306"/>
      <c r="AG127" s="306"/>
      <c r="AH127" s="307"/>
      <c r="AI127" s="348"/>
      <c r="AJ127" s="349"/>
      <c r="AK127" s="349"/>
      <c r="AL127" s="349"/>
      <c r="AM127" s="349"/>
      <c r="AN127" s="351"/>
      <c r="AO127" s="299"/>
      <c r="AP127" s="300"/>
    </row>
    <row r="128" spans="1:46" ht="18" customHeight="1">
      <c r="B128" s="301">
        <v>3</v>
      </c>
      <c r="C128" s="302"/>
      <c r="D128" s="303"/>
      <c r="E128" s="304"/>
      <c r="F128" s="305"/>
      <c r="G128" s="306"/>
      <c r="H128" s="306"/>
      <c r="I128" s="307"/>
      <c r="J128" s="364"/>
      <c r="K128" s="309"/>
      <c r="L128" s="309"/>
      <c r="M128" s="309"/>
      <c r="N128" s="309"/>
      <c r="O128" s="309"/>
      <c r="P128" s="310"/>
      <c r="Q128" s="314">
        <f t="shared" ref="Q128" si="42">S128+S129</f>
        <v>0</v>
      </c>
      <c r="R128" s="315"/>
      <c r="S128" s="104"/>
      <c r="T128" s="105" t="s">
        <v>171</v>
      </c>
      <c r="U128" s="104"/>
      <c r="V128" s="317">
        <f t="shared" ref="V128" si="43">U128+U129</f>
        <v>0</v>
      </c>
      <c r="W128" s="318"/>
      <c r="X128" s="370"/>
      <c r="Y128" s="309"/>
      <c r="Z128" s="309"/>
      <c r="AA128" s="309"/>
      <c r="AB128" s="309"/>
      <c r="AC128" s="309"/>
      <c r="AD128" s="321"/>
      <c r="AE128" s="305"/>
      <c r="AF128" s="306"/>
      <c r="AG128" s="306"/>
      <c r="AH128" s="307"/>
      <c r="AI128" s="348"/>
      <c r="AJ128" s="349"/>
      <c r="AK128" s="349"/>
      <c r="AL128" s="349"/>
      <c r="AM128" s="349"/>
      <c r="AN128" s="351"/>
      <c r="AO128" s="352"/>
      <c r="AP128" s="353"/>
      <c r="AS128" s="95">
        <v>5</v>
      </c>
      <c r="AT128" s="95">
        <v>9</v>
      </c>
    </row>
    <row r="129" spans="1:46" ht="18" customHeight="1">
      <c r="B129" s="301"/>
      <c r="C129" s="302"/>
      <c r="D129" s="303"/>
      <c r="E129" s="304"/>
      <c r="F129" s="305"/>
      <c r="G129" s="306"/>
      <c r="H129" s="306"/>
      <c r="I129" s="307"/>
      <c r="J129" s="312"/>
      <c r="K129" s="312"/>
      <c r="L129" s="312"/>
      <c r="M129" s="312"/>
      <c r="N129" s="312"/>
      <c r="O129" s="312"/>
      <c r="P129" s="313"/>
      <c r="Q129" s="316"/>
      <c r="R129" s="315"/>
      <c r="S129" s="102"/>
      <c r="T129" s="103" t="s">
        <v>171</v>
      </c>
      <c r="U129" s="102"/>
      <c r="V129" s="299"/>
      <c r="W129" s="319"/>
      <c r="X129" s="322"/>
      <c r="Y129" s="312"/>
      <c r="Z129" s="312"/>
      <c r="AA129" s="312"/>
      <c r="AB129" s="312"/>
      <c r="AC129" s="312"/>
      <c r="AD129" s="323"/>
      <c r="AE129" s="305"/>
      <c r="AF129" s="306"/>
      <c r="AG129" s="306"/>
      <c r="AH129" s="307"/>
      <c r="AI129" s="348"/>
      <c r="AJ129" s="349"/>
      <c r="AK129" s="349"/>
      <c r="AL129" s="349"/>
      <c r="AM129" s="349"/>
      <c r="AN129" s="351"/>
      <c r="AO129" s="299"/>
      <c r="AP129" s="300"/>
    </row>
    <row r="130" spans="1:46" ht="18" customHeight="1">
      <c r="B130" s="301">
        <v>4</v>
      </c>
      <c r="C130" s="302"/>
      <c r="D130" s="303"/>
      <c r="E130" s="304"/>
      <c r="F130" s="305"/>
      <c r="G130" s="306"/>
      <c r="H130" s="306"/>
      <c r="I130" s="307"/>
      <c r="J130" s="364"/>
      <c r="K130" s="309"/>
      <c r="L130" s="309"/>
      <c r="M130" s="309"/>
      <c r="N130" s="309"/>
      <c r="O130" s="309"/>
      <c r="P130" s="310"/>
      <c r="Q130" s="314">
        <f t="shared" ref="Q130" si="44">S130+S131</f>
        <v>0</v>
      </c>
      <c r="R130" s="315"/>
      <c r="S130" s="104"/>
      <c r="T130" s="105" t="s">
        <v>171</v>
      </c>
      <c r="U130" s="104"/>
      <c r="V130" s="317">
        <f t="shared" ref="V130" si="45">U130+U131</f>
        <v>0</v>
      </c>
      <c r="W130" s="318"/>
      <c r="X130" s="370"/>
      <c r="Y130" s="309"/>
      <c r="Z130" s="309"/>
      <c r="AA130" s="309"/>
      <c r="AB130" s="309"/>
      <c r="AC130" s="309"/>
      <c r="AD130" s="321"/>
      <c r="AE130" s="305"/>
      <c r="AF130" s="306"/>
      <c r="AG130" s="306"/>
      <c r="AH130" s="307"/>
      <c r="AI130" s="348"/>
      <c r="AJ130" s="349"/>
      <c r="AK130" s="349"/>
      <c r="AL130" s="349"/>
      <c r="AM130" s="349"/>
      <c r="AN130" s="351"/>
      <c r="AO130" s="352"/>
      <c r="AP130" s="353"/>
      <c r="AS130" s="95">
        <v>6</v>
      </c>
      <c r="AT130" s="95">
        <v>1</v>
      </c>
    </row>
    <row r="131" spans="1:46" ht="18" customHeight="1">
      <c r="B131" s="301"/>
      <c r="C131" s="302"/>
      <c r="D131" s="303"/>
      <c r="E131" s="304"/>
      <c r="F131" s="305"/>
      <c r="G131" s="306"/>
      <c r="H131" s="306"/>
      <c r="I131" s="307"/>
      <c r="J131" s="312"/>
      <c r="K131" s="312"/>
      <c r="L131" s="312"/>
      <c r="M131" s="312"/>
      <c r="N131" s="312"/>
      <c r="O131" s="312"/>
      <c r="P131" s="313"/>
      <c r="Q131" s="316"/>
      <c r="R131" s="315"/>
      <c r="S131" s="102"/>
      <c r="T131" s="103" t="s">
        <v>171</v>
      </c>
      <c r="U131" s="102"/>
      <c r="V131" s="299"/>
      <c r="W131" s="319"/>
      <c r="X131" s="322"/>
      <c r="Y131" s="312"/>
      <c r="Z131" s="312"/>
      <c r="AA131" s="312"/>
      <c r="AB131" s="312"/>
      <c r="AC131" s="312"/>
      <c r="AD131" s="323"/>
      <c r="AE131" s="305"/>
      <c r="AF131" s="306"/>
      <c r="AG131" s="306"/>
      <c r="AH131" s="307"/>
      <c r="AI131" s="348"/>
      <c r="AJ131" s="349"/>
      <c r="AK131" s="349"/>
      <c r="AL131" s="349"/>
      <c r="AM131" s="349"/>
      <c r="AN131" s="351"/>
      <c r="AO131" s="299"/>
      <c r="AP131" s="300"/>
    </row>
    <row r="132" spans="1:46" ht="18" customHeight="1">
      <c r="B132" s="301">
        <v>5</v>
      </c>
      <c r="C132" s="302"/>
      <c r="D132" s="303"/>
      <c r="E132" s="304"/>
      <c r="F132" s="305"/>
      <c r="G132" s="306"/>
      <c r="H132" s="306"/>
      <c r="I132" s="307"/>
      <c r="J132" s="364"/>
      <c r="K132" s="309"/>
      <c r="L132" s="309"/>
      <c r="M132" s="309"/>
      <c r="N132" s="309"/>
      <c r="O132" s="309"/>
      <c r="P132" s="310"/>
      <c r="Q132" s="314">
        <f t="shared" ref="Q132" si="46">S132+S133</f>
        <v>0</v>
      </c>
      <c r="R132" s="315"/>
      <c r="S132" s="104"/>
      <c r="T132" s="105" t="s">
        <v>171</v>
      </c>
      <c r="U132" s="104"/>
      <c r="V132" s="317">
        <f t="shared" ref="V132" si="47">U132+U133</f>
        <v>0</v>
      </c>
      <c r="W132" s="318"/>
      <c r="X132" s="370"/>
      <c r="Y132" s="309"/>
      <c r="Z132" s="309"/>
      <c r="AA132" s="309"/>
      <c r="AB132" s="309"/>
      <c r="AC132" s="309"/>
      <c r="AD132" s="321"/>
      <c r="AE132" s="305"/>
      <c r="AF132" s="306"/>
      <c r="AG132" s="306"/>
      <c r="AH132" s="307"/>
      <c r="AI132" s="348"/>
      <c r="AJ132" s="349"/>
      <c r="AK132" s="349"/>
      <c r="AL132" s="349"/>
      <c r="AM132" s="349"/>
      <c r="AN132" s="351"/>
      <c r="AO132" s="352"/>
      <c r="AP132" s="353"/>
      <c r="AS132" s="95">
        <v>7</v>
      </c>
      <c r="AT132" s="95">
        <v>2</v>
      </c>
    </row>
    <row r="133" spans="1:46" ht="18" customHeight="1">
      <c r="B133" s="301"/>
      <c r="C133" s="302"/>
      <c r="D133" s="303"/>
      <c r="E133" s="304"/>
      <c r="F133" s="305"/>
      <c r="G133" s="306"/>
      <c r="H133" s="306"/>
      <c r="I133" s="307"/>
      <c r="J133" s="312"/>
      <c r="K133" s="312"/>
      <c r="L133" s="312"/>
      <c r="M133" s="312"/>
      <c r="N133" s="312"/>
      <c r="O133" s="312"/>
      <c r="P133" s="313"/>
      <c r="Q133" s="316"/>
      <c r="R133" s="315"/>
      <c r="S133" s="102"/>
      <c r="T133" s="103" t="s">
        <v>171</v>
      </c>
      <c r="U133" s="102"/>
      <c r="V133" s="299"/>
      <c r="W133" s="319"/>
      <c r="X133" s="322"/>
      <c r="Y133" s="312"/>
      <c r="Z133" s="312"/>
      <c r="AA133" s="312"/>
      <c r="AB133" s="312"/>
      <c r="AC133" s="312"/>
      <c r="AD133" s="323"/>
      <c r="AE133" s="305"/>
      <c r="AF133" s="306"/>
      <c r="AG133" s="306"/>
      <c r="AH133" s="307"/>
      <c r="AI133" s="348"/>
      <c r="AJ133" s="349"/>
      <c r="AK133" s="349"/>
      <c r="AL133" s="349"/>
      <c r="AM133" s="349"/>
      <c r="AN133" s="351"/>
      <c r="AO133" s="299"/>
      <c r="AP133" s="300"/>
    </row>
    <row r="134" spans="1:46" ht="18" customHeight="1">
      <c r="B134" s="301">
        <v>6</v>
      </c>
      <c r="C134" s="302"/>
      <c r="D134" s="303"/>
      <c r="E134" s="304"/>
      <c r="F134" s="305"/>
      <c r="G134" s="306"/>
      <c r="H134" s="306"/>
      <c r="I134" s="307"/>
      <c r="J134" s="364"/>
      <c r="K134" s="309"/>
      <c r="L134" s="309"/>
      <c r="M134" s="309"/>
      <c r="N134" s="309"/>
      <c r="O134" s="309"/>
      <c r="P134" s="310"/>
      <c r="Q134" s="314">
        <f t="shared" ref="Q134" si="48">S134+S135</f>
        <v>0</v>
      </c>
      <c r="R134" s="315"/>
      <c r="S134" s="104"/>
      <c r="T134" s="105" t="s">
        <v>171</v>
      </c>
      <c r="U134" s="104"/>
      <c r="V134" s="317">
        <f t="shared" ref="V134" si="49">U134+U135</f>
        <v>0</v>
      </c>
      <c r="W134" s="318"/>
      <c r="X134" s="370"/>
      <c r="Y134" s="309"/>
      <c r="Z134" s="309"/>
      <c r="AA134" s="309"/>
      <c r="AB134" s="309"/>
      <c r="AC134" s="309"/>
      <c r="AD134" s="321"/>
      <c r="AE134" s="305"/>
      <c r="AF134" s="306"/>
      <c r="AG134" s="306"/>
      <c r="AH134" s="307"/>
      <c r="AI134" s="348"/>
      <c r="AJ134" s="349"/>
      <c r="AK134" s="349"/>
      <c r="AL134" s="349"/>
      <c r="AM134" s="349"/>
      <c r="AN134" s="351"/>
      <c r="AO134" s="352"/>
      <c r="AP134" s="353"/>
      <c r="AS134" s="95">
        <v>8</v>
      </c>
      <c r="AT134" s="95">
        <v>3</v>
      </c>
    </row>
    <row r="135" spans="1:46" ht="18" customHeight="1" thickBot="1">
      <c r="B135" s="357"/>
      <c r="C135" s="358"/>
      <c r="D135" s="359"/>
      <c r="E135" s="360"/>
      <c r="F135" s="361"/>
      <c r="G135" s="362"/>
      <c r="H135" s="362"/>
      <c r="I135" s="363"/>
      <c r="J135" s="365"/>
      <c r="K135" s="365"/>
      <c r="L135" s="365"/>
      <c r="M135" s="365"/>
      <c r="N135" s="365"/>
      <c r="O135" s="365"/>
      <c r="P135" s="366"/>
      <c r="Q135" s="367"/>
      <c r="R135" s="368"/>
      <c r="S135" s="115"/>
      <c r="T135" s="116" t="s">
        <v>171</v>
      </c>
      <c r="U135" s="115"/>
      <c r="V135" s="355"/>
      <c r="W135" s="369"/>
      <c r="X135" s="371"/>
      <c r="Y135" s="365"/>
      <c r="Z135" s="365"/>
      <c r="AA135" s="365"/>
      <c r="AB135" s="365"/>
      <c r="AC135" s="365"/>
      <c r="AD135" s="372"/>
      <c r="AE135" s="361"/>
      <c r="AF135" s="362"/>
      <c r="AG135" s="362"/>
      <c r="AH135" s="363"/>
      <c r="AI135" s="373"/>
      <c r="AJ135" s="374"/>
      <c r="AK135" s="374"/>
      <c r="AL135" s="374"/>
      <c r="AM135" s="374"/>
      <c r="AN135" s="375"/>
      <c r="AO135" s="355"/>
      <c r="AP135" s="356"/>
    </row>
    <row r="136" spans="1:46" ht="18" customHeight="1" thickBot="1">
      <c r="B136" s="106"/>
      <c r="C136" s="107"/>
      <c r="D136" s="107"/>
      <c r="E136" s="107"/>
      <c r="F136" s="106"/>
      <c r="G136" s="106"/>
      <c r="H136" s="106"/>
      <c r="I136" s="106"/>
      <c r="J136" s="106"/>
      <c r="K136" s="108"/>
      <c r="L136" s="108"/>
      <c r="M136" s="109"/>
      <c r="N136" s="110"/>
      <c r="O136" s="109"/>
      <c r="P136" s="108"/>
      <c r="Q136" s="108"/>
      <c r="R136" s="106"/>
      <c r="S136" s="106"/>
      <c r="T136" s="106"/>
      <c r="U136" s="106"/>
      <c r="V136" s="106"/>
      <c r="W136" s="111"/>
      <c r="X136" s="111"/>
      <c r="Y136" s="111"/>
      <c r="Z136" s="111"/>
      <c r="AA136" s="111"/>
      <c r="AB136" s="111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</row>
    <row r="137" spans="1:46" ht="30" customHeight="1" thickBot="1">
      <c r="B137" s="95"/>
      <c r="C137" s="95"/>
      <c r="D137" s="389" t="s">
        <v>172</v>
      </c>
      <c r="E137" s="390"/>
      <c r="F137" s="390"/>
      <c r="G137" s="390"/>
      <c r="H137" s="390"/>
      <c r="I137" s="390"/>
      <c r="J137" s="390" t="s">
        <v>167</v>
      </c>
      <c r="K137" s="390"/>
      <c r="L137" s="390"/>
      <c r="M137" s="390"/>
      <c r="N137" s="390"/>
      <c r="O137" s="390"/>
      <c r="P137" s="390"/>
      <c r="Q137" s="390"/>
      <c r="R137" s="390" t="s">
        <v>173</v>
      </c>
      <c r="S137" s="390"/>
      <c r="T137" s="390"/>
      <c r="U137" s="390"/>
      <c r="V137" s="390"/>
      <c r="W137" s="390"/>
      <c r="X137" s="390"/>
      <c r="Y137" s="390"/>
      <c r="Z137" s="390"/>
      <c r="AA137" s="390" t="s">
        <v>174</v>
      </c>
      <c r="AB137" s="390"/>
      <c r="AC137" s="390"/>
      <c r="AD137" s="390" t="s">
        <v>175</v>
      </c>
      <c r="AE137" s="390"/>
      <c r="AF137" s="390"/>
      <c r="AG137" s="390"/>
      <c r="AH137" s="390"/>
      <c r="AI137" s="390"/>
      <c r="AJ137" s="390"/>
      <c r="AK137" s="390"/>
      <c r="AL137" s="390"/>
      <c r="AM137" s="391"/>
      <c r="AN137" s="95"/>
      <c r="AO137" s="95"/>
      <c r="AP137" s="95"/>
    </row>
    <row r="138" spans="1:46" ht="30" customHeight="1">
      <c r="B138" s="95"/>
      <c r="C138" s="95"/>
      <c r="D138" s="380" t="s">
        <v>176</v>
      </c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2"/>
      <c r="AB138" s="382"/>
      <c r="AC138" s="382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4"/>
      <c r="AN138" s="95"/>
      <c r="AO138" s="95"/>
      <c r="AP138" s="95"/>
    </row>
    <row r="139" spans="1:46" ht="30" customHeight="1">
      <c r="B139" s="95"/>
      <c r="C139" s="95"/>
      <c r="D139" s="385" t="s">
        <v>176</v>
      </c>
      <c r="E139" s="386"/>
      <c r="F139" s="386"/>
      <c r="G139" s="386"/>
      <c r="H139" s="386"/>
      <c r="I139" s="386"/>
      <c r="J139" s="386"/>
      <c r="K139" s="386"/>
      <c r="L139" s="386"/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6"/>
      <c r="X139" s="386"/>
      <c r="Y139" s="386"/>
      <c r="Z139" s="386"/>
      <c r="AA139" s="386"/>
      <c r="AB139" s="386"/>
      <c r="AC139" s="386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8"/>
      <c r="AN139" s="95"/>
      <c r="AO139" s="95"/>
      <c r="AP139" s="95"/>
    </row>
    <row r="140" spans="1:46" ht="30" customHeight="1" thickBot="1">
      <c r="B140" s="95"/>
      <c r="C140" s="95"/>
      <c r="D140" s="376" t="s">
        <v>176</v>
      </c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9"/>
      <c r="AN140" s="95"/>
      <c r="AO140" s="95"/>
      <c r="AP140" s="95"/>
    </row>
    <row r="141" spans="1:46" ht="18" customHeight="1">
      <c r="A141" s="265" t="s">
        <v>192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</row>
    <row r="142" spans="1:46" ht="18" customHeight="1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</row>
    <row r="143" spans="1:46" ht="18" customHeight="1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</row>
    <row r="144" spans="1:46" ht="24.95" customHeight="1">
      <c r="B144" s="95"/>
      <c r="C144" s="268" t="s">
        <v>157</v>
      </c>
      <c r="D144" s="268"/>
      <c r="E144" s="268"/>
      <c r="F144" s="268"/>
      <c r="G144" s="412"/>
      <c r="H144" s="268"/>
      <c r="I144" s="268"/>
      <c r="J144" s="268"/>
      <c r="K144" s="268"/>
      <c r="L144" s="268"/>
      <c r="M144" s="268"/>
      <c r="N144" s="268"/>
      <c r="O144" s="268"/>
      <c r="P144" s="268" t="s">
        <v>158</v>
      </c>
      <c r="Q144" s="268"/>
      <c r="R144" s="268"/>
      <c r="S144" s="268"/>
      <c r="T144" s="412"/>
      <c r="U144" s="268"/>
      <c r="V144" s="268"/>
      <c r="W144" s="268"/>
      <c r="X144" s="268"/>
      <c r="Y144" s="268"/>
      <c r="Z144" s="268"/>
      <c r="AA144" s="268"/>
      <c r="AB144" s="268"/>
      <c r="AC144" s="268" t="s">
        <v>159</v>
      </c>
      <c r="AD144" s="268"/>
      <c r="AE144" s="268"/>
      <c r="AF144" s="268"/>
      <c r="AG144" s="270">
        <v>44157</v>
      </c>
      <c r="AH144" s="271"/>
      <c r="AI144" s="271"/>
      <c r="AJ144" s="271"/>
      <c r="AK144" s="271"/>
      <c r="AL144" s="271"/>
      <c r="AM144" s="410" t="s">
        <v>189</v>
      </c>
      <c r="AN144" s="410"/>
      <c r="AO144" s="411"/>
      <c r="AP144" s="112"/>
    </row>
    <row r="145" spans="2:46" ht="18" customHeight="1">
      <c r="B145" s="95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3"/>
      <c r="X145" s="113"/>
      <c r="Y145" s="113"/>
      <c r="Z145" s="113"/>
      <c r="AA145" s="113"/>
      <c r="AB145" s="113"/>
      <c r="AC145" s="113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</row>
    <row r="146" spans="2:46" ht="24.95" customHeight="1">
      <c r="B146" s="95"/>
      <c r="C146" s="402">
        <v>1</v>
      </c>
      <c r="D146" s="402"/>
      <c r="E146" s="296" t="s">
        <v>179</v>
      </c>
      <c r="F146" s="296"/>
      <c r="G146" s="296"/>
      <c r="H146" s="296"/>
      <c r="I146" s="296"/>
      <c r="J146" s="296"/>
      <c r="K146" s="296"/>
      <c r="L146" s="296"/>
      <c r="M146" s="296"/>
      <c r="N146" s="296"/>
      <c r="O146" s="96"/>
      <c r="P146" s="96"/>
      <c r="Q146" s="295">
        <v>4</v>
      </c>
      <c r="R146" s="295"/>
      <c r="S146" s="296" t="s">
        <v>182</v>
      </c>
      <c r="T146" s="296"/>
      <c r="U146" s="296"/>
      <c r="V146" s="296"/>
      <c r="W146" s="296"/>
      <c r="X146" s="296"/>
      <c r="Y146" s="296"/>
      <c r="Z146" s="296"/>
      <c r="AA146" s="296"/>
      <c r="AB146" s="296"/>
      <c r="AC146" s="97"/>
      <c r="AD146" s="96"/>
      <c r="AE146" s="295">
        <v>7</v>
      </c>
      <c r="AF146" s="295"/>
      <c r="AG146" s="296" t="s">
        <v>184</v>
      </c>
      <c r="AH146" s="296"/>
      <c r="AI146" s="296"/>
      <c r="AJ146" s="296"/>
      <c r="AK146" s="296"/>
      <c r="AL146" s="296"/>
      <c r="AM146" s="296"/>
      <c r="AN146" s="296"/>
      <c r="AO146" s="296"/>
      <c r="AP146" s="296"/>
    </row>
    <row r="147" spans="2:46" ht="24.95" customHeight="1">
      <c r="B147" s="95"/>
      <c r="C147" s="394">
        <v>2</v>
      </c>
      <c r="D147" s="394"/>
      <c r="E147" s="395" t="s">
        <v>180</v>
      </c>
      <c r="F147" s="396"/>
      <c r="G147" s="396"/>
      <c r="H147" s="396"/>
      <c r="I147" s="396"/>
      <c r="J147" s="396"/>
      <c r="K147" s="396"/>
      <c r="L147" s="396"/>
      <c r="M147" s="396"/>
      <c r="N147" s="397"/>
      <c r="O147" s="96"/>
      <c r="P147" s="96"/>
      <c r="Q147" s="288">
        <v>5</v>
      </c>
      <c r="R147" s="288"/>
      <c r="S147" s="289" t="s">
        <v>23</v>
      </c>
      <c r="T147" s="289"/>
      <c r="U147" s="289"/>
      <c r="V147" s="289"/>
      <c r="W147" s="289"/>
      <c r="X147" s="289"/>
      <c r="Y147" s="289"/>
      <c r="Z147" s="289"/>
      <c r="AA147" s="289"/>
      <c r="AB147" s="289"/>
      <c r="AC147" s="97"/>
      <c r="AD147" s="96"/>
      <c r="AE147" s="290">
        <v>8</v>
      </c>
      <c r="AF147" s="290"/>
      <c r="AG147" s="291" t="s">
        <v>33</v>
      </c>
      <c r="AH147" s="291"/>
      <c r="AI147" s="291"/>
      <c r="AJ147" s="291"/>
      <c r="AK147" s="291"/>
      <c r="AL147" s="291"/>
      <c r="AM147" s="291"/>
      <c r="AN147" s="291"/>
      <c r="AO147" s="291"/>
      <c r="AP147" s="291"/>
    </row>
    <row r="148" spans="2:46" ht="24.95" customHeight="1">
      <c r="B148" s="95"/>
      <c r="C148" s="392">
        <v>3</v>
      </c>
      <c r="D148" s="392"/>
      <c r="E148" s="279" t="s">
        <v>181</v>
      </c>
      <c r="F148" s="280"/>
      <c r="G148" s="280"/>
      <c r="H148" s="280"/>
      <c r="I148" s="280"/>
      <c r="J148" s="280"/>
      <c r="K148" s="280"/>
      <c r="L148" s="280"/>
      <c r="M148" s="280"/>
      <c r="N148" s="281"/>
      <c r="O148" s="96"/>
      <c r="P148" s="96"/>
      <c r="Q148" s="278">
        <v>6</v>
      </c>
      <c r="R148" s="278"/>
      <c r="S148" s="279" t="s">
        <v>183</v>
      </c>
      <c r="T148" s="280"/>
      <c r="U148" s="280"/>
      <c r="V148" s="280"/>
      <c r="W148" s="280"/>
      <c r="X148" s="280"/>
      <c r="Y148" s="280"/>
      <c r="Z148" s="280"/>
      <c r="AA148" s="280"/>
      <c r="AB148" s="281"/>
      <c r="AC148" s="97"/>
      <c r="AD148" s="96"/>
      <c r="AE148" s="282"/>
      <c r="AF148" s="282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</row>
    <row r="149" spans="2:46" ht="18" customHeight="1">
      <c r="B149" s="95"/>
      <c r="C149" s="114"/>
      <c r="D149" s="112"/>
      <c r="E149" s="112"/>
      <c r="F149" s="112"/>
      <c r="G149" s="112"/>
      <c r="H149" s="112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112"/>
      <c r="U149" s="95"/>
      <c r="V149" s="112"/>
      <c r="W149" s="95"/>
      <c r="X149" s="112"/>
      <c r="Y149" s="95"/>
      <c r="Z149" s="112"/>
      <c r="AA149" s="95"/>
      <c r="AB149" s="112"/>
      <c r="AC149" s="112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</row>
    <row r="150" spans="2:46" ht="21.95" customHeight="1" thickBot="1">
      <c r="B150" s="95" t="s">
        <v>164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</row>
    <row r="151" spans="2:46" ht="21.95" customHeight="1" thickBot="1">
      <c r="B151" s="99"/>
      <c r="C151" s="342" t="s">
        <v>165</v>
      </c>
      <c r="D151" s="343"/>
      <c r="E151" s="327"/>
      <c r="F151" s="342" t="s">
        <v>166</v>
      </c>
      <c r="G151" s="343"/>
      <c r="H151" s="343"/>
      <c r="I151" s="327"/>
      <c r="J151" s="343" t="s">
        <v>167</v>
      </c>
      <c r="K151" s="343"/>
      <c r="L151" s="343"/>
      <c r="M151" s="343"/>
      <c r="N151" s="343"/>
      <c r="O151" s="343"/>
      <c r="P151" s="344"/>
      <c r="Q151" s="345" t="s">
        <v>168</v>
      </c>
      <c r="R151" s="345"/>
      <c r="S151" s="345"/>
      <c r="T151" s="345"/>
      <c r="U151" s="345"/>
      <c r="V151" s="345"/>
      <c r="W151" s="345"/>
      <c r="X151" s="326" t="s">
        <v>167</v>
      </c>
      <c r="Y151" s="343"/>
      <c r="Z151" s="343"/>
      <c r="AA151" s="343"/>
      <c r="AB151" s="343"/>
      <c r="AC151" s="343"/>
      <c r="AD151" s="327"/>
      <c r="AE151" s="342" t="s">
        <v>166</v>
      </c>
      <c r="AF151" s="343"/>
      <c r="AG151" s="343"/>
      <c r="AH151" s="327"/>
      <c r="AI151" s="324" t="s">
        <v>169</v>
      </c>
      <c r="AJ151" s="325"/>
      <c r="AK151" s="325"/>
      <c r="AL151" s="325"/>
      <c r="AM151" s="325"/>
      <c r="AN151" s="325"/>
      <c r="AO151" s="326" t="s">
        <v>170</v>
      </c>
      <c r="AP151" s="327"/>
    </row>
    <row r="152" spans="2:46" ht="18" customHeight="1">
      <c r="B152" s="328">
        <v>1</v>
      </c>
      <c r="C152" s="329"/>
      <c r="D152" s="330"/>
      <c r="E152" s="331"/>
      <c r="F152" s="332"/>
      <c r="G152" s="333"/>
      <c r="H152" s="333"/>
      <c r="I152" s="334"/>
      <c r="J152" s="415"/>
      <c r="K152" s="336"/>
      <c r="L152" s="336"/>
      <c r="M152" s="336"/>
      <c r="N152" s="336"/>
      <c r="O152" s="336"/>
      <c r="P152" s="337"/>
      <c r="Q152" s="338">
        <f>S152+S153</f>
        <v>0</v>
      </c>
      <c r="R152" s="339"/>
      <c r="S152" s="100"/>
      <c r="T152" s="101" t="s">
        <v>171</v>
      </c>
      <c r="U152" s="100"/>
      <c r="V152" s="317">
        <f>U152+U153</f>
        <v>0</v>
      </c>
      <c r="W152" s="318"/>
      <c r="X152" s="416"/>
      <c r="Y152" s="336"/>
      <c r="Z152" s="336"/>
      <c r="AA152" s="336"/>
      <c r="AB152" s="336"/>
      <c r="AC152" s="336"/>
      <c r="AD152" s="341"/>
      <c r="AE152" s="332"/>
      <c r="AF152" s="333"/>
      <c r="AG152" s="333"/>
      <c r="AH152" s="334"/>
      <c r="AI152" s="346"/>
      <c r="AJ152" s="347"/>
      <c r="AK152" s="347"/>
      <c r="AL152" s="347"/>
      <c r="AM152" s="347"/>
      <c r="AN152" s="350"/>
      <c r="AO152" s="297"/>
      <c r="AP152" s="298"/>
      <c r="AS152" s="95">
        <v>3</v>
      </c>
      <c r="AT152" s="95">
        <v>7</v>
      </c>
    </row>
    <row r="153" spans="2:46" ht="18" customHeight="1">
      <c r="B153" s="301"/>
      <c r="C153" s="302"/>
      <c r="D153" s="303"/>
      <c r="E153" s="304"/>
      <c r="F153" s="305"/>
      <c r="G153" s="306"/>
      <c r="H153" s="306"/>
      <c r="I153" s="307"/>
      <c r="J153" s="312"/>
      <c r="K153" s="312"/>
      <c r="L153" s="312"/>
      <c r="M153" s="312"/>
      <c r="N153" s="312"/>
      <c r="O153" s="312"/>
      <c r="P153" s="313"/>
      <c r="Q153" s="316"/>
      <c r="R153" s="315"/>
      <c r="S153" s="102"/>
      <c r="T153" s="103" t="s">
        <v>171</v>
      </c>
      <c r="U153" s="102"/>
      <c r="V153" s="299"/>
      <c r="W153" s="319"/>
      <c r="X153" s="322"/>
      <c r="Y153" s="312"/>
      <c r="Z153" s="312"/>
      <c r="AA153" s="312"/>
      <c r="AB153" s="312"/>
      <c r="AC153" s="312"/>
      <c r="AD153" s="323"/>
      <c r="AE153" s="305"/>
      <c r="AF153" s="306"/>
      <c r="AG153" s="306"/>
      <c r="AH153" s="307"/>
      <c r="AI153" s="348"/>
      <c r="AJ153" s="349"/>
      <c r="AK153" s="349"/>
      <c r="AL153" s="349"/>
      <c r="AM153" s="349"/>
      <c r="AN153" s="351"/>
      <c r="AO153" s="299"/>
      <c r="AP153" s="300"/>
    </row>
    <row r="154" spans="2:46" ht="18" customHeight="1">
      <c r="B154" s="301">
        <v>2</v>
      </c>
      <c r="C154" s="302"/>
      <c r="D154" s="303"/>
      <c r="E154" s="304"/>
      <c r="F154" s="305"/>
      <c r="G154" s="306"/>
      <c r="H154" s="306"/>
      <c r="I154" s="307"/>
      <c r="J154" s="364"/>
      <c r="K154" s="309"/>
      <c r="L154" s="309"/>
      <c r="M154" s="309"/>
      <c r="N154" s="309"/>
      <c r="O154" s="309"/>
      <c r="P154" s="310"/>
      <c r="Q154" s="314">
        <f t="shared" ref="Q154" si="50">S154+S155</f>
        <v>0</v>
      </c>
      <c r="R154" s="315"/>
      <c r="S154" s="104"/>
      <c r="T154" s="105" t="s">
        <v>171</v>
      </c>
      <c r="U154" s="104"/>
      <c r="V154" s="317">
        <f t="shared" ref="V154" si="51">U154+U155</f>
        <v>0</v>
      </c>
      <c r="W154" s="318"/>
      <c r="X154" s="370"/>
      <c r="Y154" s="309"/>
      <c r="Z154" s="309"/>
      <c r="AA154" s="309"/>
      <c r="AB154" s="309"/>
      <c r="AC154" s="309"/>
      <c r="AD154" s="321"/>
      <c r="AE154" s="305"/>
      <c r="AF154" s="306"/>
      <c r="AG154" s="306"/>
      <c r="AH154" s="307"/>
      <c r="AI154" s="348"/>
      <c r="AJ154" s="349"/>
      <c r="AK154" s="349"/>
      <c r="AL154" s="349"/>
      <c r="AM154" s="349"/>
      <c r="AN154" s="351"/>
      <c r="AO154" s="352"/>
      <c r="AP154" s="353"/>
      <c r="AS154" s="95">
        <v>4</v>
      </c>
      <c r="AT154" s="95">
        <v>8</v>
      </c>
    </row>
    <row r="155" spans="2:46" ht="18" customHeight="1">
      <c r="B155" s="301"/>
      <c r="C155" s="302"/>
      <c r="D155" s="303"/>
      <c r="E155" s="304"/>
      <c r="F155" s="305"/>
      <c r="G155" s="306"/>
      <c r="H155" s="306"/>
      <c r="I155" s="307"/>
      <c r="J155" s="312"/>
      <c r="K155" s="312"/>
      <c r="L155" s="312"/>
      <c r="M155" s="312"/>
      <c r="N155" s="312"/>
      <c r="O155" s="312"/>
      <c r="P155" s="313"/>
      <c r="Q155" s="316"/>
      <c r="R155" s="315"/>
      <c r="S155" s="102"/>
      <c r="T155" s="103" t="s">
        <v>171</v>
      </c>
      <c r="U155" s="102"/>
      <c r="V155" s="299"/>
      <c r="W155" s="319"/>
      <c r="X155" s="322"/>
      <c r="Y155" s="312"/>
      <c r="Z155" s="312"/>
      <c r="AA155" s="312"/>
      <c r="AB155" s="312"/>
      <c r="AC155" s="312"/>
      <c r="AD155" s="323"/>
      <c r="AE155" s="305"/>
      <c r="AF155" s="306"/>
      <c r="AG155" s="306"/>
      <c r="AH155" s="307"/>
      <c r="AI155" s="348"/>
      <c r="AJ155" s="349"/>
      <c r="AK155" s="349"/>
      <c r="AL155" s="349"/>
      <c r="AM155" s="349"/>
      <c r="AN155" s="351"/>
      <c r="AO155" s="299"/>
      <c r="AP155" s="300"/>
    </row>
    <row r="156" spans="2:46" ht="18" customHeight="1">
      <c r="B156" s="301">
        <v>3</v>
      </c>
      <c r="C156" s="302"/>
      <c r="D156" s="303"/>
      <c r="E156" s="304"/>
      <c r="F156" s="305"/>
      <c r="G156" s="306"/>
      <c r="H156" s="306"/>
      <c r="I156" s="307"/>
      <c r="J156" s="364"/>
      <c r="K156" s="309"/>
      <c r="L156" s="309"/>
      <c r="M156" s="309"/>
      <c r="N156" s="309"/>
      <c r="O156" s="309"/>
      <c r="P156" s="310"/>
      <c r="Q156" s="314">
        <f t="shared" ref="Q156" si="52">S156+S157</f>
        <v>0</v>
      </c>
      <c r="R156" s="315"/>
      <c r="S156" s="104"/>
      <c r="T156" s="105" t="s">
        <v>171</v>
      </c>
      <c r="U156" s="104"/>
      <c r="V156" s="317">
        <f t="shared" ref="V156" si="53">U156+U157</f>
        <v>0</v>
      </c>
      <c r="W156" s="318"/>
      <c r="X156" s="370"/>
      <c r="Y156" s="309"/>
      <c r="Z156" s="309"/>
      <c r="AA156" s="309"/>
      <c r="AB156" s="309"/>
      <c r="AC156" s="309"/>
      <c r="AD156" s="321"/>
      <c r="AE156" s="305"/>
      <c r="AF156" s="306"/>
      <c r="AG156" s="306"/>
      <c r="AH156" s="307"/>
      <c r="AI156" s="348"/>
      <c r="AJ156" s="349"/>
      <c r="AK156" s="349"/>
      <c r="AL156" s="349"/>
      <c r="AM156" s="349"/>
      <c r="AN156" s="351"/>
      <c r="AO156" s="352"/>
      <c r="AP156" s="353"/>
      <c r="AS156" s="95">
        <v>5</v>
      </c>
      <c r="AT156" s="95">
        <v>9</v>
      </c>
    </row>
    <row r="157" spans="2:46" ht="18" customHeight="1">
      <c r="B157" s="301"/>
      <c r="C157" s="302"/>
      <c r="D157" s="303"/>
      <c r="E157" s="304"/>
      <c r="F157" s="305"/>
      <c r="G157" s="306"/>
      <c r="H157" s="306"/>
      <c r="I157" s="307"/>
      <c r="J157" s="312"/>
      <c r="K157" s="312"/>
      <c r="L157" s="312"/>
      <c r="M157" s="312"/>
      <c r="N157" s="312"/>
      <c r="O157" s="312"/>
      <c r="P157" s="313"/>
      <c r="Q157" s="316"/>
      <c r="R157" s="315"/>
      <c r="S157" s="102"/>
      <c r="T157" s="103" t="s">
        <v>171</v>
      </c>
      <c r="U157" s="102"/>
      <c r="V157" s="299"/>
      <c r="W157" s="319"/>
      <c r="X157" s="322"/>
      <c r="Y157" s="312"/>
      <c r="Z157" s="312"/>
      <c r="AA157" s="312"/>
      <c r="AB157" s="312"/>
      <c r="AC157" s="312"/>
      <c r="AD157" s="323"/>
      <c r="AE157" s="305"/>
      <c r="AF157" s="306"/>
      <c r="AG157" s="306"/>
      <c r="AH157" s="307"/>
      <c r="AI157" s="348"/>
      <c r="AJ157" s="349"/>
      <c r="AK157" s="349"/>
      <c r="AL157" s="349"/>
      <c r="AM157" s="349"/>
      <c r="AN157" s="351"/>
      <c r="AO157" s="299"/>
      <c r="AP157" s="300"/>
    </row>
    <row r="158" spans="2:46" ht="18" customHeight="1">
      <c r="B158" s="301">
        <v>4</v>
      </c>
      <c r="C158" s="302"/>
      <c r="D158" s="303"/>
      <c r="E158" s="304"/>
      <c r="F158" s="305"/>
      <c r="G158" s="306"/>
      <c r="H158" s="306"/>
      <c r="I158" s="307"/>
      <c r="J158" s="364"/>
      <c r="K158" s="309"/>
      <c r="L158" s="309"/>
      <c r="M158" s="309"/>
      <c r="N158" s="309"/>
      <c r="O158" s="309"/>
      <c r="P158" s="310"/>
      <c r="Q158" s="314">
        <f t="shared" ref="Q158" si="54">S158+S159</f>
        <v>0</v>
      </c>
      <c r="R158" s="315"/>
      <c r="S158" s="104"/>
      <c r="T158" s="105" t="s">
        <v>171</v>
      </c>
      <c r="U158" s="104"/>
      <c r="V158" s="317">
        <f t="shared" ref="V158" si="55">U158+U159</f>
        <v>0</v>
      </c>
      <c r="W158" s="318"/>
      <c r="X158" s="370"/>
      <c r="Y158" s="309"/>
      <c r="Z158" s="309"/>
      <c r="AA158" s="309"/>
      <c r="AB158" s="309"/>
      <c r="AC158" s="309"/>
      <c r="AD158" s="321"/>
      <c r="AE158" s="305"/>
      <c r="AF158" s="306"/>
      <c r="AG158" s="306"/>
      <c r="AH158" s="307"/>
      <c r="AI158" s="348"/>
      <c r="AJ158" s="349"/>
      <c r="AK158" s="349"/>
      <c r="AL158" s="349"/>
      <c r="AM158" s="349"/>
      <c r="AN158" s="351"/>
      <c r="AO158" s="352"/>
      <c r="AP158" s="353"/>
      <c r="AS158" s="95">
        <v>6</v>
      </c>
      <c r="AT158" s="95">
        <v>1</v>
      </c>
    </row>
    <row r="159" spans="2:46" ht="18" customHeight="1">
      <c r="B159" s="301"/>
      <c r="C159" s="302"/>
      <c r="D159" s="303"/>
      <c r="E159" s="304"/>
      <c r="F159" s="305"/>
      <c r="G159" s="306"/>
      <c r="H159" s="306"/>
      <c r="I159" s="307"/>
      <c r="J159" s="312"/>
      <c r="K159" s="312"/>
      <c r="L159" s="312"/>
      <c r="M159" s="312"/>
      <c r="N159" s="312"/>
      <c r="O159" s="312"/>
      <c r="P159" s="313"/>
      <c r="Q159" s="316"/>
      <c r="R159" s="315"/>
      <c r="S159" s="102"/>
      <c r="T159" s="103" t="s">
        <v>171</v>
      </c>
      <c r="U159" s="102"/>
      <c r="V159" s="299"/>
      <c r="W159" s="319"/>
      <c r="X159" s="322"/>
      <c r="Y159" s="312"/>
      <c r="Z159" s="312"/>
      <c r="AA159" s="312"/>
      <c r="AB159" s="312"/>
      <c r="AC159" s="312"/>
      <c r="AD159" s="323"/>
      <c r="AE159" s="305"/>
      <c r="AF159" s="306"/>
      <c r="AG159" s="306"/>
      <c r="AH159" s="307"/>
      <c r="AI159" s="348"/>
      <c r="AJ159" s="349"/>
      <c r="AK159" s="349"/>
      <c r="AL159" s="349"/>
      <c r="AM159" s="349"/>
      <c r="AN159" s="351"/>
      <c r="AO159" s="299"/>
      <c r="AP159" s="300"/>
    </row>
    <row r="160" spans="2:46" ht="18" customHeight="1">
      <c r="B160" s="301">
        <v>5</v>
      </c>
      <c r="C160" s="302"/>
      <c r="D160" s="303"/>
      <c r="E160" s="304"/>
      <c r="F160" s="305"/>
      <c r="G160" s="306"/>
      <c r="H160" s="306"/>
      <c r="I160" s="307"/>
      <c r="J160" s="364"/>
      <c r="K160" s="309"/>
      <c r="L160" s="309"/>
      <c r="M160" s="309"/>
      <c r="N160" s="309"/>
      <c r="O160" s="309"/>
      <c r="P160" s="310"/>
      <c r="Q160" s="314">
        <f t="shared" ref="Q160" si="56">S160+S161</f>
        <v>0</v>
      </c>
      <c r="R160" s="315"/>
      <c r="S160" s="104"/>
      <c r="T160" s="105" t="s">
        <v>171</v>
      </c>
      <c r="U160" s="104"/>
      <c r="V160" s="317">
        <f t="shared" ref="V160" si="57">U160+U161</f>
        <v>0</v>
      </c>
      <c r="W160" s="318"/>
      <c r="X160" s="370"/>
      <c r="Y160" s="309"/>
      <c r="Z160" s="309"/>
      <c r="AA160" s="309"/>
      <c r="AB160" s="309"/>
      <c r="AC160" s="309"/>
      <c r="AD160" s="321"/>
      <c r="AE160" s="305"/>
      <c r="AF160" s="306"/>
      <c r="AG160" s="306"/>
      <c r="AH160" s="307"/>
      <c r="AI160" s="348"/>
      <c r="AJ160" s="349"/>
      <c r="AK160" s="349"/>
      <c r="AL160" s="349"/>
      <c r="AM160" s="349"/>
      <c r="AN160" s="351"/>
      <c r="AO160" s="352"/>
      <c r="AP160" s="353"/>
      <c r="AS160" s="95">
        <v>7</v>
      </c>
      <c r="AT160" s="95">
        <v>2</v>
      </c>
    </row>
    <row r="161" spans="1:46" ht="18" customHeight="1">
      <c r="B161" s="301"/>
      <c r="C161" s="302"/>
      <c r="D161" s="303"/>
      <c r="E161" s="304"/>
      <c r="F161" s="305"/>
      <c r="G161" s="306"/>
      <c r="H161" s="306"/>
      <c r="I161" s="307"/>
      <c r="J161" s="312"/>
      <c r="K161" s="312"/>
      <c r="L161" s="312"/>
      <c r="M161" s="312"/>
      <c r="N161" s="312"/>
      <c r="O161" s="312"/>
      <c r="P161" s="313"/>
      <c r="Q161" s="316"/>
      <c r="R161" s="315"/>
      <c r="S161" s="102"/>
      <c r="T161" s="103" t="s">
        <v>171</v>
      </c>
      <c r="U161" s="102"/>
      <c r="V161" s="299"/>
      <c r="W161" s="319"/>
      <c r="X161" s="322"/>
      <c r="Y161" s="312"/>
      <c r="Z161" s="312"/>
      <c r="AA161" s="312"/>
      <c r="AB161" s="312"/>
      <c r="AC161" s="312"/>
      <c r="AD161" s="323"/>
      <c r="AE161" s="305"/>
      <c r="AF161" s="306"/>
      <c r="AG161" s="306"/>
      <c r="AH161" s="307"/>
      <c r="AI161" s="348"/>
      <c r="AJ161" s="349"/>
      <c r="AK161" s="349"/>
      <c r="AL161" s="349"/>
      <c r="AM161" s="349"/>
      <c r="AN161" s="351"/>
      <c r="AO161" s="299"/>
      <c r="AP161" s="300"/>
    </row>
    <row r="162" spans="1:46" ht="18" customHeight="1">
      <c r="B162" s="301">
        <v>6</v>
      </c>
      <c r="C162" s="302"/>
      <c r="D162" s="303"/>
      <c r="E162" s="304"/>
      <c r="F162" s="305"/>
      <c r="G162" s="306"/>
      <c r="H162" s="306"/>
      <c r="I162" s="307"/>
      <c r="J162" s="364"/>
      <c r="K162" s="309"/>
      <c r="L162" s="309"/>
      <c r="M162" s="309"/>
      <c r="N162" s="309"/>
      <c r="O162" s="309"/>
      <c r="P162" s="310"/>
      <c r="Q162" s="314">
        <f t="shared" ref="Q162" si="58">S162+S163</f>
        <v>0</v>
      </c>
      <c r="R162" s="315"/>
      <c r="S162" s="104"/>
      <c r="T162" s="105" t="s">
        <v>171</v>
      </c>
      <c r="U162" s="104"/>
      <c r="V162" s="317">
        <f t="shared" ref="V162" si="59">U162+U163</f>
        <v>0</v>
      </c>
      <c r="W162" s="318"/>
      <c r="X162" s="370"/>
      <c r="Y162" s="309"/>
      <c r="Z162" s="309"/>
      <c r="AA162" s="309"/>
      <c r="AB162" s="309"/>
      <c r="AC162" s="309"/>
      <c r="AD162" s="321"/>
      <c r="AE162" s="305"/>
      <c r="AF162" s="306"/>
      <c r="AG162" s="306"/>
      <c r="AH162" s="307"/>
      <c r="AI162" s="348"/>
      <c r="AJ162" s="349"/>
      <c r="AK162" s="349"/>
      <c r="AL162" s="349"/>
      <c r="AM162" s="349"/>
      <c r="AN162" s="351"/>
      <c r="AO162" s="352"/>
      <c r="AP162" s="353"/>
      <c r="AS162" s="95">
        <v>8</v>
      </c>
      <c r="AT162" s="95">
        <v>3</v>
      </c>
    </row>
    <row r="163" spans="1:46" ht="18" customHeight="1" thickBot="1">
      <c r="B163" s="357"/>
      <c r="C163" s="358"/>
      <c r="D163" s="359"/>
      <c r="E163" s="360"/>
      <c r="F163" s="361"/>
      <c r="G163" s="362"/>
      <c r="H163" s="362"/>
      <c r="I163" s="363"/>
      <c r="J163" s="365"/>
      <c r="K163" s="365"/>
      <c r="L163" s="365"/>
      <c r="M163" s="365"/>
      <c r="N163" s="365"/>
      <c r="O163" s="365"/>
      <c r="P163" s="366"/>
      <c r="Q163" s="367"/>
      <c r="R163" s="368"/>
      <c r="S163" s="115"/>
      <c r="T163" s="116" t="s">
        <v>171</v>
      </c>
      <c r="U163" s="115"/>
      <c r="V163" s="355"/>
      <c r="W163" s="369"/>
      <c r="X163" s="371"/>
      <c r="Y163" s="365"/>
      <c r="Z163" s="365"/>
      <c r="AA163" s="365"/>
      <c r="AB163" s="365"/>
      <c r="AC163" s="365"/>
      <c r="AD163" s="372"/>
      <c r="AE163" s="361"/>
      <c r="AF163" s="362"/>
      <c r="AG163" s="362"/>
      <c r="AH163" s="363"/>
      <c r="AI163" s="373"/>
      <c r="AJ163" s="374"/>
      <c r="AK163" s="374"/>
      <c r="AL163" s="374"/>
      <c r="AM163" s="374"/>
      <c r="AN163" s="375"/>
      <c r="AO163" s="355"/>
      <c r="AP163" s="356"/>
    </row>
    <row r="164" spans="1:46" ht="18" customHeight="1" thickBot="1">
      <c r="B164" s="106"/>
      <c r="C164" s="107"/>
      <c r="D164" s="107"/>
      <c r="E164" s="107"/>
      <c r="F164" s="106"/>
      <c r="G164" s="106"/>
      <c r="H164" s="106"/>
      <c r="I164" s="106"/>
      <c r="J164" s="106"/>
      <c r="K164" s="108"/>
      <c r="L164" s="108"/>
      <c r="M164" s="109"/>
      <c r="N164" s="110"/>
      <c r="O164" s="109"/>
      <c r="P164" s="108"/>
      <c r="Q164" s="108"/>
      <c r="R164" s="106"/>
      <c r="S164" s="106"/>
      <c r="T164" s="106"/>
      <c r="U164" s="106"/>
      <c r="V164" s="106"/>
      <c r="W164" s="111"/>
      <c r="X164" s="111"/>
      <c r="Y164" s="111"/>
      <c r="Z164" s="111"/>
      <c r="AA164" s="111"/>
      <c r="AB164" s="111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</row>
    <row r="165" spans="1:46" ht="30" customHeight="1" thickBot="1">
      <c r="B165" s="95"/>
      <c r="C165" s="95"/>
      <c r="D165" s="389" t="s">
        <v>172</v>
      </c>
      <c r="E165" s="390"/>
      <c r="F165" s="390"/>
      <c r="G165" s="390"/>
      <c r="H165" s="390"/>
      <c r="I165" s="390"/>
      <c r="J165" s="390" t="s">
        <v>167</v>
      </c>
      <c r="K165" s="390"/>
      <c r="L165" s="390"/>
      <c r="M165" s="390"/>
      <c r="N165" s="390"/>
      <c r="O165" s="390"/>
      <c r="P165" s="390"/>
      <c r="Q165" s="390"/>
      <c r="R165" s="390" t="s">
        <v>173</v>
      </c>
      <c r="S165" s="390"/>
      <c r="T165" s="390"/>
      <c r="U165" s="390"/>
      <c r="V165" s="390"/>
      <c r="W165" s="390"/>
      <c r="X165" s="390"/>
      <c r="Y165" s="390"/>
      <c r="Z165" s="390"/>
      <c r="AA165" s="390" t="s">
        <v>174</v>
      </c>
      <c r="AB165" s="390"/>
      <c r="AC165" s="390"/>
      <c r="AD165" s="390" t="s">
        <v>175</v>
      </c>
      <c r="AE165" s="390"/>
      <c r="AF165" s="390"/>
      <c r="AG165" s="390"/>
      <c r="AH165" s="390"/>
      <c r="AI165" s="390"/>
      <c r="AJ165" s="390"/>
      <c r="AK165" s="390"/>
      <c r="AL165" s="390"/>
      <c r="AM165" s="391"/>
      <c r="AN165" s="95"/>
      <c r="AO165" s="95"/>
      <c r="AP165" s="95"/>
    </row>
    <row r="166" spans="1:46" ht="30" customHeight="1">
      <c r="B166" s="95"/>
      <c r="C166" s="95"/>
      <c r="D166" s="380" t="s">
        <v>176</v>
      </c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2"/>
      <c r="AB166" s="382"/>
      <c r="AC166" s="382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4"/>
      <c r="AN166" s="95"/>
      <c r="AO166" s="95"/>
      <c r="AP166" s="95"/>
    </row>
    <row r="167" spans="1:46" ht="30" customHeight="1">
      <c r="B167" s="95"/>
      <c r="C167" s="95"/>
      <c r="D167" s="385" t="s">
        <v>176</v>
      </c>
      <c r="E167" s="386"/>
      <c r="F167" s="386"/>
      <c r="G167" s="386"/>
      <c r="H167" s="386"/>
      <c r="I167" s="386"/>
      <c r="J167" s="386"/>
      <c r="K167" s="386"/>
      <c r="L167" s="386"/>
      <c r="M167" s="386"/>
      <c r="N167" s="386"/>
      <c r="O167" s="386"/>
      <c r="P167" s="386"/>
      <c r="Q167" s="386"/>
      <c r="R167" s="386"/>
      <c r="S167" s="386"/>
      <c r="T167" s="386"/>
      <c r="U167" s="386"/>
      <c r="V167" s="386"/>
      <c r="W167" s="386"/>
      <c r="X167" s="386"/>
      <c r="Y167" s="386"/>
      <c r="Z167" s="386"/>
      <c r="AA167" s="386"/>
      <c r="AB167" s="386"/>
      <c r="AC167" s="386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8"/>
      <c r="AN167" s="95"/>
      <c r="AO167" s="95"/>
      <c r="AP167" s="95"/>
    </row>
    <row r="168" spans="1:46" ht="30" customHeight="1" thickBot="1">
      <c r="B168" s="95"/>
      <c r="C168" s="95"/>
      <c r="D168" s="376" t="s">
        <v>176</v>
      </c>
      <c r="E168" s="377"/>
      <c r="F168" s="377"/>
      <c r="G168" s="377"/>
      <c r="H168" s="377"/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9"/>
      <c r="AN168" s="95"/>
      <c r="AO168" s="95"/>
      <c r="AP168" s="95"/>
    </row>
    <row r="169" spans="1:46" ht="18" customHeight="1">
      <c r="A169" s="265" t="s">
        <v>193</v>
      </c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</row>
    <row r="170" spans="1:46" ht="18" customHeight="1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</row>
    <row r="171" spans="1:46" ht="18" customHeight="1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</row>
    <row r="172" spans="1:46" ht="24.95" customHeight="1">
      <c r="B172" s="95"/>
      <c r="C172" s="268" t="s">
        <v>157</v>
      </c>
      <c r="D172" s="268"/>
      <c r="E172" s="268"/>
      <c r="F172" s="268"/>
      <c r="G172" s="412"/>
      <c r="H172" s="268"/>
      <c r="I172" s="268"/>
      <c r="J172" s="268"/>
      <c r="K172" s="268"/>
      <c r="L172" s="268"/>
      <c r="M172" s="268"/>
      <c r="N172" s="268"/>
      <c r="O172" s="268"/>
      <c r="P172" s="268" t="s">
        <v>158</v>
      </c>
      <c r="Q172" s="268"/>
      <c r="R172" s="268"/>
      <c r="S172" s="268"/>
      <c r="T172" s="412"/>
      <c r="U172" s="268"/>
      <c r="V172" s="268"/>
      <c r="W172" s="268"/>
      <c r="X172" s="268"/>
      <c r="Y172" s="268"/>
      <c r="Z172" s="268"/>
      <c r="AA172" s="268"/>
      <c r="AB172" s="268"/>
      <c r="AC172" s="268" t="s">
        <v>159</v>
      </c>
      <c r="AD172" s="268"/>
      <c r="AE172" s="268"/>
      <c r="AF172" s="268"/>
      <c r="AG172" s="270">
        <v>44163</v>
      </c>
      <c r="AH172" s="271"/>
      <c r="AI172" s="271"/>
      <c r="AJ172" s="271"/>
      <c r="AK172" s="271"/>
      <c r="AL172" s="271"/>
      <c r="AM172" s="410" t="s">
        <v>189</v>
      </c>
      <c r="AN172" s="410"/>
      <c r="AO172" s="411"/>
      <c r="AP172" s="112"/>
    </row>
    <row r="173" spans="1:46" ht="18" customHeight="1">
      <c r="B173" s="95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3"/>
      <c r="X173" s="113"/>
      <c r="Y173" s="113"/>
      <c r="Z173" s="113"/>
      <c r="AA173" s="113"/>
      <c r="AB173" s="113"/>
      <c r="AC173" s="113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</row>
    <row r="174" spans="1:46" ht="24.95" customHeight="1">
      <c r="B174" s="95"/>
      <c r="C174" s="402">
        <v>1</v>
      </c>
      <c r="D174" s="402"/>
      <c r="E174" s="296" t="s">
        <v>179</v>
      </c>
      <c r="F174" s="296"/>
      <c r="G174" s="296"/>
      <c r="H174" s="296"/>
      <c r="I174" s="296"/>
      <c r="J174" s="296"/>
      <c r="K174" s="296"/>
      <c r="L174" s="296"/>
      <c r="M174" s="296"/>
      <c r="N174" s="296"/>
      <c r="O174" s="96"/>
      <c r="P174" s="96"/>
      <c r="Q174" s="295">
        <v>4</v>
      </c>
      <c r="R174" s="295"/>
      <c r="S174" s="296" t="s">
        <v>182</v>
      </c>
      <c r="T174" s="296"/>
      <c r="U174" s="296"/>
      <c r="V174" s="296"/>
      <c r="W174" s="296"/>
      <c r="X174" s="296"/>
      <c r="Y174" s="296"/>
      <c r="Z174" s="296"/>
      <c r="AA174" s="296"/>
      <c r="AB174" s="296"/>
      <c r="AC174" s="97"/>
      <c r="AD174" s="96"/>
      <c r="AE174" s="295">
        <v>7</v>
      </c>
      <c r="AF174" s="295"/>
      <c r="AG174" s="296" t="s">
        <v>184</v>
      </c>
      <c r="AH174" s="296"/>
      <c r="AI174" s="296"/>
      <c r="AJ174" s="296"/>
      <c r="AK174" s="296"/>
      <c r="AL174" s="296"/>
      <c r="AM174" s="296"/>
      <c r="AN174" s="296"/>
      <c r="AO174" s="296"/>
      <c r="AP174" s="296"/>
    </row>
    <row r="175" spans="1:46" ht="24.95" customHeight="1">
      <c r="B175" s="95"/>
      <c r="C175" s="394">
        <v>2</v>
      </c>
      <c r="D175" s="394"/>
      <c r="E175" s="395" t="s">
        <v>180</v>
      </c>
      <c r="F175" s="396"/>
      <c r="G175" s="396"/>
      <c r="H175" s="396"/>
      <c r="I175" s="396"/>
      <c r="J175" s="396"/>
      <c r="K175" s="396"/>
      <c r="L175" s="396"/>
      <c r="M175" s="396"/>
      <c r="N175" s="397"/>
      <c r="O175" s="96"/>
      <c r="P175" s="96"/>
      <c r="Q175" s="288">
        <v>5</v>
      </c>
      <c r="R175" s="288"/>
      <c r="S175" s="289" t="s">
        <v>23</v>
      </c>
      <c r="T175" s="289"/>
      <c r="U175" s="289"/>
      <c r="V175" s="289"/>
      <c r="W175" s="289"/>
      <c r="X175" s="289"/>
      <c r="Y175" s="289"/>
      <c r="Z175" s="289"/>
      <c r="AA175" s="289"/>
      <c r="AB175" s="289"/>
      <c r="AC175" s="97"/>
      <c r="AD175" s="96"/>
      <c r="AE175" s="290">
        <v>8</v>
      </c>
      <c r="AF175" s="290"/>
      <c r="AG175" s="291" t="s">
        <v>33</v>
      </c>
      <c r="AH175" s="291"/>
      <c r="AI175" s="291"/>
      <c r="AJ175" s="291"/>
      <c r="AK175" s="291"/>
      <c r="AL175" s="291"/>
      <c r="AM175" s="291"/>
      <c r="AN175" s="291"/>
      <c r="AO175" s="291"/>
      <c r="AP175" s="291"/>
    </row>
    <row r="176" spans="1:46" ht="24.95" customHeight="1">
      <c r="B176" s="95"/>
      <c r="C176" s="392">
        <v>3</v>
      </c>
      <c r="D176" s="392"/>
      <c r="E176" s="279" t="s">
        <v>181</v>
      </c>
      <c r="F176" s="280"/>
      <c r="G176" s="280"/>
      <c r="H176" s="280"/>
      <c r="I176" s="280"/>
      <c r="J176" s="280"/>
      <c r="K176" s="280"/>
      <c r="L176" s="280"/>
      <c r="M176" s="280"/>
      <c r="N176" s="281"/>
      <c r="O176" s="96"/>
      <c r="P176" s="96"/>
      <c r="Q176" s="278">
        <v>6</v>
      </c>
      <c r="R176" s="278"/>
      <c r="S176" s="279" t="s">
        <v>183</v>
      </c>
      <c r="T176" s="280"/>
      <c r="U176" s="280"/>
      <c r="V176" s="280"/>
      <c r="W176" s="280"/>
      <c r="X176" s="280"/>
      <c r="Y176" s="280"/>
      <c r="Z176" s="280"/>
      <c r="AA176" s="280"/>
      <c r="AB176" s="281"/>
      <c r="AC176" s="97"/>
      <c r="AD176" s="96"/>
      <c r="AE176" s="282"/>
      <c r="AF176" s="282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</row>
    <row r="177" spans="2:46" ht="18" customHeight="1">
      <c r="B177" s="95"/>
      <c r="C177" s="114"/>
      <c r="D177" s="112"/>
      <c r="E177" s="112"/>
      <c r="F177" s="112"/>
      <c r="G177" s="112"/>
      <c r="H177" s="112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112"/>
      <c r="U177" s="95"/>
      <c r="V177" s="112"/>
      <c r="W177" s="95"/>
      <c r="X177" s="112"/>
      <c r="Y177" s="95"/>
      <c r="Z177" s="112"/>
      <c r="AA177" s="95"/>
      <c r="AB177" s="112"/>
      <c r="AC177" s="112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</row>
    <row r="178" spans="2:46" ht="21.95" customHeight="1" thickBot="1">
      <c r="B178" s="95" t="s">
        <v>164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</row>
    <row r="179" spans="2:46" ht="21.95" customHeight="1" thickBot="1">
      <c r="B179" s="99"/>
      <c r="C179" s="342" t="s">
        <v>165</v>
      </c>
      <c r="D179" s="343"/>
      <c r="E179" s="327"/>
      <c r="F179" s="342" t="s">
        <v>166</v>
      </c>
      <c r="G179" s="343"/>
      <c r="H179" s="343"/>
      <c r="I179" s="327"/>
      <c r="J179" s="343" t="s">
        <v>167</v>
      </c>
      <c r="K179" s="343"/>
      <c r="L179" s="343"/>
      <c r="M179" s="343"/>
      <c r="N179" s="343"/>
      <c r="O179" s="343"/>
      <c r="P179" s="344"/>
      <c r="Q179" s="345" t="s">
        <v>168</v>
      </c>
      <c r="R179" s="345"/>
      <c r="S179" s="345"/>
      <c r="T179" s="345"/>
      <c r="U179" s="345"/>
      <c r="V179" s="345"/>
      <c r="W179" s="345"/>
      <c r="X179" s="326" t="s">
        <v>167</v>
      </c>
      <c r="Y179" s="343"/>
      <c r="Z179" s="343"/>
      <c r="AA179" s="343"/>
      <c r="AB179" s="343"/>
      <c r="AC179" s="343"/>
      <c r="AD179" s="327"/>
      <c r="AE179" s="342" t="s">
        <v>166</v>
      </c>
      <c r="AF179" s="343"/>
      <c r="AG179" s="343"/>
      <c r="AH179" s="327"/>
      <c r="AI179" s="324" t="s">
        <v>169</v>
      </c>
      <c r="AJ179" s="325"/>
      <c r="AK179" s="325"/>
      <c r="AL179" s="325"/>
      <c r="AM179" s="325"/>
      <c r="AN179" s="325"/>
      <c r="AO179" s="326" t="s">
        <v>170</v>
      </c>
      <c r="AP179" s="327"/>
    </row>
    <row r="180" spans="2:46" ht="18" customHeight="1">
      <c r="B180" s="328">
        <v>1</v>
      </c>
      <c r="C180" s="329"/>
      <c r="D180" s="330"/>
      <c r="E180" s="331"/>
      <c r="F180" s="332"/>
      <c r="G180" s="333"/>
      <c r="H180" s="333"/>
      <c r="I180" s="334"/>
      <c r="J180" s="415"/>
      <c r="K180" s="336"/>
      <c r="L180" s="336"/>
      <c r="M180" s="336"/>
      <c r="N180" s="336"/>
      <c r="O180" s="336"/>
      <c r="P180" s="337"/>
      <c r="Q180" s="338">
        <f>S180+S181</f>
        <v>0</v>
      </c>
      <c r="R180" s="339"/>
      <c r="S180" s="100"/>
      <c r="T180" s="101" t="s">
        <v>171</v>
      </c>
      <c r="U180" s="100"/>
      <c r="V180" s="317">
        <f>U180+U181</f>
        <v>0</v>
      </c>
      <c r="W180" s="318"/>
      <c r="X180" s="416"/>
      <c r="Y180" s="336"/>
      <c r="Z180" s="336"/>
      <c r="AA180" s="336"/>
      <c r="AB180" s="336"/>
      <c r="AC180" s="336"/>
      <c r="AD180" s="341"/>
      <c r="AE180" s="332"/>
      <c r="AF180" s="333"/>
      <c r="AG180" s="333"/>
      <c r="AH180" s="334"/>
      <c r="AI180" s="346"/>
      <c r="AJ180" s="347"/>
      <c r="AK180" s="347"/>
      <c r="AL180" s="347"/>
      <c r="AM180" s="347"/>
      <c r="AN180" s="350"/>
      <c r="AO180" s="297"/>
      <c r="AP180" s="298"/>
      <c r="AS180" s="95">
        <v>3</v>
      </c>
      <c r="AT180" s="95">
        <v>7</v>
      </c>
    </row>
    <row r="181" spans="2:46" ht="18" customHeight="1">
      <c r="B181" s="301"/>
      <c r="C181" s="302"/>
      <c r="D181" s="303"/>
      <c r="E181" s="304"/>
      <c r="F181" s="305"/>
      <c r="G181" s="306"/>
      <c r="H181" s="306"/>
      <c r="I181" s="307"/>
      <c r="J181" s="312"/>
      <c r="K181" s="312"/>
      <c r="L181" s="312"/>
      <c r="M181" s="312"/>
      <c r="N181" s="312"/>
      <c r="O181" s="312"/>
      <c r="P181" s="313"/>
      <c r="Q181" s="316"/>
      <c r="R181" s="315"/>
      <c r="S181" s="102"/>
      <c r="T181" s="103" t="s">
        <v>171</v>
      </c>
      <c r="U181" s="102"/>
      <c r="V181" s="299"/>
      <c r="W181" s="319"/>
      <c r="X181" s="322"/>
      <c r="Y181" s="312"/>
      <c r="Z181" s="312"/>
      <c r="AA181" s="312"/>
      <c r="AB181" s="312"/>
      <c r="AC181" s="312"/>
      <c r="AD181" s="323"/>
      <c r="AE181" s="305"/>
      <c r="AF181" s="306"/>
      <c r="AG181" s="306"/>
      <c r="AH181" s="307"/>
      <c r="AI181" s="348"/>
      <c r="AJ181" s="349"/>
      <c r="AK181" s="349"/>
      <c r="AL181" s="349"/>
      <c r="AM181" s="349"/>
      <c r="AN181" s="351"/>
      <c r="AO181" s="299"/>
      <c r="AP181" s="300"/>
    </row>
    <row r="182" spans="2:46" ht="18" customHeight="1">
      <c r="B182" s="301">
        <v>2</v>
      </c>
      <c r="C182" s="302"/>
      <c r="D182" s="303"/>
      <c r="E182" s="304"/>
      <c r="F182" s="305"/>
      <c r="G182" s="306"/>
      <c r="H182" s="306"/>
      <c r="I182" s="307"/>
      <c r="J182" s="364"/>
      <c r="K182" s="309"/>
      <c r="L182" s="309"/>
      <c r="M182" s="309"/>
      <c r="N182" s="309"/>
      <c r="O182" s="309"/>
      <c r="P182" s="310"/>
      <c r="Q182" s="314">
        <f t="shared" ref="Q182" si="60">S182+S183</f>
        <v>0</v>
      </c>
      <c r="R182" s="315"/>
      <c r="S182" s="104"/>
      <c r="T182" s="105" t="s">
        <v>171</v>
      </c>
      <c r="U182" s="104"/>
      <c r="V182" s="317">
        <f t="shared" ref="V182" si="61">U182+U183</f>
        <v>0</v>
      </c>
      <c r="W182" s="318"/>
      <c r="X182" s="370"/>
      <c r="Y182" s="309"/>
      <c r="Z182" s="309"/>
      <c r="AA182" s="309"/>
      <c r="AB182" s="309"/>
      <c r="AC182" s="309"/>
      <c r="AD182" s="321"/>
      <c r="AE182" s="305"/>
      <c r="AF182" s="306"/>
      <c r="AG182" s="306"/>
      <c r="AH182" s="307"/>
      <c r="AI182" s="348"/>
      <c r="AJ182" s="349"/>
      <c r="AK182" s="349"/>
      <c r="AL182" s="349"/>
      <c r="AM182" s="349"/>
      <c r="AN182" s="351"/>
      <c r="AO182" s="352"/>
      <c r="AP182" s="353"/>
      <c r="AS182" s="95">
        <v>4</v>
      </c>
      <c r="AT182" s="95">
        <v>8</v>
      </c>
    </row>
    <row r="183" spans="2:46" ht="18" customHeight="1">
      <c r="B183" s="301"/>
      <c r="C183" s="302"/>
      <c r="D183" s="303"/>
      <c r="E183" s="304"/>
      <c r="F183" s="305"/>
      <c r="G183" s="306"/>
      <c r="H183" s="306"/>
      <c r="I183" s="307"/>
      <c r="J183" s="312"/>
      <c r="K183" s="312"/>
      <c r="L183" s="312"/>
      <c r="M183" s="312"/>
      <c r="N183" s="312"/>
      <c r="O183" s="312"/>
      <c r="P183" s="313"/>
      <c r="Q183" s="316"/>
      <c r="R183" s="315"/>
      <c r="S183" s="102"/>
      <c r="T183" s="103" t="s">
        <v>171</v>
      </c>
      <c r="U183" s="102"/>
      <c r="V183" s="299"/>
      <c r="W183" s="319"/>
      <c r="X183" s="322"/>
      <c r="Y183" s="312"/>
      <c r="Z183" s="312"/>
      <c r="AA183" s="312"/>
      <c r="AB183" s="312"/>
      <c r="AC183" s="312"/>
      <c r="AD183" s="323"/>
      <c r="AE183" s="305"/>
      <c r="AF183" s="306"/>
      <c r="AG183" s="306"/>
      <c r="AH183" s="307"/>
      <c r="AI183" s="348"/>
      <c r="AJ183" s="349"/>
      <c r="AK183" s="349"/>
      <c r="AL183" s="349"/>
      <c r="AM183" s="349"/>
      <c r="AN183" s="351"/>
      <c r="AO183" s="299"/>
      <c r="AP183" s="300"/>
    </row>
    <row r="184" spans="2:46" ht="18" customHeight="1">
      <c r="B184" s="301">
        <v>3</v>
      </c>
      <c r="C184" s="302"/>
      <c r="D184" s="303"/>
      <c r="E184" s="304"/>
      <c r="F184" s="305"/>
      <c r="G184" s="306"/>
      <c r="H184" s="306"/>
      <c r="I184" s="307"/>
      <c r="J184" s="364"/>
      <c r="K184" s="309"/>
      <c r="L184" s="309"/>
      <c r="M184" s="309"/>
      <c r="N184" s="309"/>
      <c r="O184" s="309"/>
      <c r="P184" s="310"/>
      <c r="Q184" s="314">
        <f t="shared" ref="Q184" si="62">S184+S185</f>
        <v>0</v>
      </c>
      <c r="R184" s="315"/>
      <c r="S184" s="104"/>
      <c r="T184" s="105" t="s">
        <v>171</v>
      </c>
      <c r="U184" s="104"/>
      <c r="V184" s="317">
        <f t="shared" ref="V184" si="63">U184+U185</f>
        <v>0</v>
      </c>
      <c r="W184" s="318"/>
      <c r="X184" s="370"/>
      <c r="Y184" s="309"/>
      <c r="Z184" s="309"/>
      <c r="AA184" s="309"/>
      <c r="AB184" s="309"/>
      <c r="AC184" s="309"/>
      <c r="AD184" s="321"/>
      <c r="AE184" s="305"/>
      <c r="AF184" s="306"/>
      <c r="AG184" s="306"/>
      <c r="AH184" s="307"/>
      <c r="AI184" s="348"/>
      <c r="AJ184" s="349"/>
      <c r="AK184" s="349"/>
      <c r="AL184" s="349"/>
      <c r="AM184" s="349"/>
      <c r="AN184" s="351"/>
      <c r="AO184" s="352"/>
      <c r="AP184" s="353"/>
      <c r="AS184" s="95">
        <v>5</v>
      </c>
      <c r="AT184" s="95">
        <v>9</v>
      </c>
    </row>
    <row r="185" spans="2:46" ht="18" customHeight="1">
      <c r="B185" s="301"/>
      <c r="C185" s="302"/>
      <c r="D185" s="303"/>
      <c r="E185" s="304"/>
      <c r="F185" s="305"/>
      <c r="G185" s="306"/>
      <c r="H185" s="306"/>
      <c r="I185" s="307"/>
      <c r="J185" s="312"/>
      <c r="K185" s="312"/>
      <c r="L185" s="312"/>
      <c r="M185" s="312"/>
      <c r="N185" s="312"/>
      <c r="O185" s="312"/>
      <c r="P185" s="313"/>
      <c r="Q185" s="316"/>
      <c r="R185" s="315"/>
      <c r="S185" s="102"/>
      <c r="T185" s="103" t="s">
        <v>171</v>
      </c>
      <c r="U185" s="102"/>
      <c r="V185" s="299"/>
      <c r="W185" s="319"/>
      <c r="X185" s="322"/>
      <c r="Y185" s="312"/>
      <c r="Z185" s="312"/>
      <c r="AA185" s="312"/>
      <c r="AB185" s="312"/>
      <c r="AC185" s="312"/>
      <c r="AD185" s="323"/>
      <c r="AE185" s="305"/>
      <c r="AF185" s="306"/>
      <c r="AG185" s="306"/>
      <c r="AH185" s="307"/>
      <c r="AI185" s="348"/>
      <c r="AJ185" s="349"/>
      <c r="AK185" s="349"/>
      <c r="AL185" s="349"/>
      <c r="AM185" s="349"/>
      <c r="AN185" s="351"/>
      <c r="AO185" s="299"/>
      <c r="AP185" s="300"/>
    </row>
    <row r="186" spans="2:46" ht="18" customHeight="1">
      <c r="B186" s="301">
        <v>4</v>
      </c>
      <c r="C186" s="302"/>
      <c r="D186" s="303"/>
      <c r="E186" s="304"/>
      <c r="F186" s="305"/>
      <c r="G186" s="306"/>
      <c r="H186" s="306"/>
      <c r="I186" s="307"/>
      <c r="J186" s="364"/>
      <c r="K186" s="309"/>
      <c r="L186" s="309"/>
      <c r="M186" s="309"/>
      <c r="N186" s="309"/>
      <c r="O186" s="309"/>
      <c r="P186" s="310"/>
      <c r="Q186" s="314">
        <f t="shared" ref="Q186" si="64">S186+S187</f>
        <v>0</v>
      </c>
      <c r="R186" s="315"/>
      <c r="S186" s="104"/>
      <c r="T186" s="105" t="s">
        <v>171</v>
      </c>
      <c r="U186" s="104"/>
      <c r="V186" s="317">
        <f t="shared" ref="V186" si="65">U186+U187</f>
        <v>0</v>
      </c>
      <c r="W186" s="318"/>
      <c r="X186" s="370"/>
      <c r="Y186" s="309"/>
      <c r="Z186" s="309"/>
      <c r="AA186" s="309"/>
      <c r="AB186" s="309"/>
      <c r="AC186" s="309"/>
      <c r="AD186" s="321"/>
      <c r="AE186" s="305"/>
      <c r="AF186" s="306"/>
      <c r="AG186" s="306"/>
      <c r="AH186" s="307"/>
      <c r="AI186" s="348"/>
      <c r="AJ186" s="349"/>
      <c r="AK186" s="349"/>
      <c r="AL186" s="349"/>
      <c r="AM186" s="349"/>
      <c r="AN186" s="351"/>
      <c r="AO186" s="352"/>
      <c r="AP186" s="353"/>
      <c r="AS186" s="95">
        <v>6</v>
      </c>
      <c r="AT186" s="95">
        <v>1</v>
      </c>
    </row>
    <row r="187" spans="2:46" ht="18" customHeight="1">
      <c r="B187" s="301"/>
      <c r="C187" s="302"/>
      <c r="D187" s="303"/>
      <c r="E187" s="304"/>
      <c r="F187" s="305"/>
      <c r="G187" s="306"/>
      <c r="H187" s="306"/>
      <c r="I187" s="307"/>
      <c r="J187" s="312"/>
      <c r="K187" s="312"/>
      <c r="L187" s="312"/>
      <c r="M187" s="312"/>
      <c r="N187" s="312"/>
      <c r="O187" s="312"/>
      <c r="P187" s="313"/>
      <c r="Q187" s="316"/>
      <c r="R187" s="315"/>
      <c r="S187" s="102"/>
      <c r="T187" s="103" t="s">
        <v>171</v>
      </c>
      <c r="U187" s="102"/>
      <c r="V187" s="299"/>
      <c r="W187" s="319"/>
      <c r="X187" s="322"/>
      <c r="Y187" s="312"/>
      <c r="Z187" s="312"/>
      <c r="AA187" s="312"/>
      <c r="AB187" s="312"/>
      <c r="AC187" s="312"/>
      <c r="AD187" s="323"/>
      <c r="AE187" s="305"/>
      <c r="AF187" s="306"/>
      <c r="AG187" s="306"/>
      <c r="AH187" s="307"/>
      <c r="AI187" s="348"/>
      <c r="AJ187" s="349"/>
      <c r="AK187" s="349"/>
      <c r="AL187" s="349"/>
      <c r="AM187" s="349"/>
      <c r="AN187" s="351"/>
      <c r="AO187" s="299"/>
      <c r="AP187" s="300"/>
    </row>
    <row r="188" spans="2:46" ht="18" customHeight="1">
      <c r="B188" s="301">
        <v>5</v>
      </c>
      <c r="C188" s="302"/>
      <c r="D188" s="303"/>
      <c r="E188" s="304"/>
      <c r="F188" s="305"/>
      <c r="G188" s="306"/>
      <c r="H188" s="306"/>
      <c r="I188" s="307"/>
      <c r="J188" s="364"/>
      <c r="K188" s="309"/>
      <c r="L188" s="309"/>
      <c r="M188" s="309"/>
      <c r="N188" s="309"/>
      <c r="O188" s="309"/>
      <c r="P188" s="310"/>
      <c r="Q188" s="314">
        <f t="shared" ref="Q188" si="66">S188+S189</f>
        <v>0</v>
      </c>
      <c r="R188" s="315"/>
      <c r="S188" s="104"/>
      <c r="T188" s="105" t="s">
        <v>171</v>
      </c>
      <c r="U188" s="104"/>
      <c r="V188" s="317">
        <f t="shared" ref="V188" si="67">U188+U189</f>
        <v>0</v>
      </c>
      <c r="W188" s="318"/>
      <c r="X188" s="370"/>
      <c r="Y188" s="309"/>
      <c r="Z188" s="309"/>
      <c r="AA188" s="309"/>
      <c r="AB188" s="309"/>
      <c r="AC188" s="309"/>
      <c r="AD188" s="321"/>
      <c r="AE188" s="305"/>
      <c r="AF188" s="306"/>
      <c r="AG188" s="306"/>
      <c r="AH188" s="307"/>
      <c r="AI188" s="348"/>
      <c r="AJ188" s="349"/>
      <c r="AK188" s="349"/>
      <c r="AL188" s="349"/>
      <c r="AM188" s="349"/>
      <c r="AN188" s="351"/>
      <c r="AO188" s="352"/>
      <c r="AP188" s="353"/>
      <c r="AS188" s="95">
        <v>7</v>
      </c>
      <c r="AT188" s="95">
        <v>2</v>
      </c>
    </row>
    <row r="189" spans="2:46" ht="18" customHeight="1">
      <c r="B189" s="301"/>
      <c r="C189" s="302"/>
      <c r="D189" s="303"/>
      <c r="E189" s="304"/>
      <c r="F189" s="305"/>
      <c r="G189" s="306"/>
      <c r="H189" s="306"/>
      <c r="I189" s="307"/>
      <c r="J189" s="312"/>
      <c r="K189" s="312"/>
      <c r="L189" s="312"/>
      <c r="M189" s="312"/>
      <c r="N189" s="312"/>
      <c r="O189" s="312"/>
      <c r="P189" s="313"/>
      <c r="Q189" s="316"/>
      <c r="R189" s="315"/>
      <c r="S189" s="102"/>
      <c r="T189" s="103" t="s">
        <v>171</v>
      </c>
      <c r="U189" s="102"/>
      <c r="V189" s="299"/>
      <c r="W189" s="319"/>
      <c r="X189" s="322"/>
      <c r="Y189" s="312"/>
      <c r="Z189" s="312"/>
      <c r="AA189" s="312"/>
      <c r="AB189" s="312"/>
      <c r="AC189" s="312"/>
      <c r="AD189" s="323"/>
      <c r="AE189" s="305"/>
      <c r="AF189" s="306"/>
      <c r="AG189" s="306"/>
      <c r="AH189" s="307"/>
      <c r="AI189" s="348"/>
      <c r="AJ189" s="349"/>
      <c r="AK189" s="349"/>
      <c r="AL189" s="349"/>
      <c r="AM189" s="349"/>
      <c r="AN189" s="351"/>
      <c r="AO189" s="299"/>
      <c r="AP189" s="300"/>
    </row>
    <row r="190" spans="2:46" ht="18" customHeight="1">
      <c r="B190" s="301">
        <v>6</v>
      </c>
      <c r="C190" s="302"/>
      <c r="D190" s="303"/>
      <c r="E190" s="304"/>
      <c r="F190" s="305"/>
      <c r="G190" s="306"/>
      <c r="H190" s="306"/>
      <c r="I190" s="307"/>
      <c r="J190" s="364"/>
      <c r="K190" s="309"/>
      <c r="L190" s="309"/>
      <c r="M190" s="309"/>
      <c r="N190" s="309"/>
      <c r="O190" s="309"/>
      <c r="P190" s="310"/>
      <c r="Q190" s="314">
        <f t="shared" ref="Q190" si="68">S190+S191</f>
        <v>0</v>
      </c>
      <c r="R190" s="315"/>
      <c r="S190" s="104"/>
      <c r="T190" s="105" t="s">
        <v>171</v>
      </c>
      <c r="U190" s="104"/>
      <c r="V190" s="317">
        <f t="shared" ref="V190" si="69">U190+U191</f>
        <v>0</v>
      </c>
      <c r="W190" s="318"/>
      <c r="X190" s="370"/>
      <c r="Y190" s="309"/>
      <c r="Z190" s="309"/>
      <c r="AA190" s="309"/>
      <c r="AB190" s="309"/>
      <c r="AC190" s="309"/>
      <c r="AD190" s="321"/>
      <c r="AE190" s="305"/>
      <c r="AF190" s="306"/>
      <c r="AG190" s="306"/>
      <c r="AH190" s="307"/>
      <c r="AI190" s="348"/>
      <c r="AJ190" s="349"/>
      <c r="AK190" s="349"/>
      <c r="AL190" s="349"/>
      <c r="AM190" s="349"/>
      <c r="AN190" s="351"/>
      <c r="AO190" s="352"/>
      <c r="AP190" s="353"/>
      <c r="AS190" s="95">
        <v>8</v>
      </c>
      <c r="AT190" s="95">
        <v>3</v>
      </c>
    </row>
    <row r="191" spans="2:46" ht="18" customHeight="1" thickBot="1">
      <c r="B191" s="357"/>
      <c r="C191" s="358"/>
      <c r="D191" s="359"/>
      <c r="E191" s="360"/>
      <c r="F191" s="361"/>
      <c r="G191" s="362"/>
      <c r="H191" s="362"/>
      <c r="I191" s="363"/>
      <c r="J191" s="365"/>
      <c r="K191" s="365"/>
      <c r="L191" s="365"/>
      <c r="M191" s="365"/>
      <c r="N191" s="365"/>
      <c r="O191" s="365"/>
      <c r="P191" s="366"/>
      <c r="Q191" s="367"/>
      <c r="R191" s="368"/>
      <c r="S191" s="115"/>
      <c r="T191" s="116" t="s">
        <v>171</v>
      </c>
      <c r="U191" s="115"/>
      <c r="V191" s="355"/>
      <c r="W191" s="369"/>
      <c r="X191" s="371"/>
      <c r="Y191" s="365"/>
      <c r="Z191" s="365"/>
      <c r="AA191" s="365"/>
      <c r="AB191" s="365"/>
      <c r="AC191" s="365"/>
      <c r="AD191" s="372"/>
      <c r="AE191" s="361"/>
      <c r="AF191" s="362"/>
      <c r="AG191" s="362"/>
      <c r="AH191" s="363"/>
      <c r="AI191" s="373"/>
      <c r="AJ191" s="374"/>
      <c r="AK191" s="374"/>
      <c r="AL191" s="374"/>
      <c r="AM191" s="374"/>
      <c r="AN191" s="375"/>
      <c r="AO191" s="355"/>
      <c r="AP191" s="356"/>
    </row>
    <row r="192" spans="2:46" ht="18" customHeight="1" thickBot="1">
      <c r="B192" s="106"/>
      <c r="C192" s="107"/>
      <c r="D192" s="107"/>
      <c r="E192" s="107"/>
      <c r="F192" s="106"/>
      <c r="G192" s="106"/>
      <c r="H192" s="106"/>
      <c r="I192" s="106"/>
      <c r="J192" s="106"/>
      <c r="K192" s="108"/>
      <c r="L192" s="108"/>
      <c r="M192" s="109"/>
      <c r="N192" s="110"/>
      <c r="O192" s="109"/>
      <c r="P192" s="108"/>
      <c r="Q192" s="108"/>
      <c r="R192" s="106"/>
      <c r="S192" s="106"/>
      <c r="T192" s="106"/>
      <c r="U192" s="106"/>
      <c r="V192" s="106"/>
      <c r="W192" s="111"/>
      <c r="X192" s="111"/>
      <c r="Y192" s="111"/>
      <c r="Z192" s="111"/>
      <c r="AA192" s="111"/>
      <c r="AB192" s="111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</row>
    <row r="193" spans="1:46" ht="30" customHeight="1" thickBot="1">
      <c r="B193" s="95"/>
      <c r="C193" s="95"/>
      <c r="D193" s="389" t="s">
        <v>172</v>
      </c>
      <c r="E193" s="390"/>
      <c r="F193" s="390"/>
      <c r="G193" s="390"/>
      <c r="H193" s="390"/>
      <c r="I193" s="390"/>
      <c r="J193" s="390" t="s">
        <v>167</v>
      </c>
      <c r="K193" s="390"/>
      <c r="L193" s="390"/>
      <c r="M193" s="390"/>
      <c r="N193" s="390"/>
      <c r="O193" s="390"/>
      <c r="P193" s="390"/>
      <c r="Q193" s="390"/>
      <c r="R193" s="390" t="s">
        <v>173</v>
      </c>
      <c r="S193" s="390"/>
      <c r="T193" s="390"/>
      <c r="U193" s="390"/>
      <c r="V193" s="390"/>
      <c r="W193" s="390"/>
      <c r="X193" s="390"/>
      <c r="Y193" s="390"/>
      <c r="Z193" s="390"/>
      <c r="AA193" s="390" t="s">
        <v>174</v>
      </c>
      <c r="AB193" s="390"/>
      <c r="AC193" s="390"/>
      <c r="AD193" s="390" t="s">
        <v>175</v>
      </c>
      <c r="AE193" s="390"/>
      <c r="AF193" s="390"/>
      <c r="AG193" s="390"/>
      <c r="AH193" s="390"/>
      <c r="AI193" s="390"/>
      <c r="AJ193" s="390"/>
      <c r="AK193" s="390"/>
      <c r="AL193" s="390"/>
      <c r="AM193" s="391"/>
      <c r="AN193" s="95"/>
      <c r="AO193" s="95"/>
      <c r="AP193" s="95"/>
    </row>
    <row r="194" spans="1:46" ht="30" customHeight="1">
      <c r="B194" s="95"/>
      <c r="C194" s="95"/>
      <c r="D194" s="380" t="s">
        <v>176</v>
      </c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2"/>
      <c r="AB194" s="382"/>
      <c r="AC194" s="382"/>
      <c r="AD194" s="383"/>
      <c r="AE194" s="383"/>
      <c r="AF194" s="383"/>
      <c r="AG194" s="383"/>
      <c r="AH194" s="383"/>
      <c r="AI194" s="383"/>
      <c r="AJ194" s="383"/>
      <c r="AK194" s="383"/>
      <c r="AL194" s="383"/>
      <c r="AM194" s="384"/>
      <c r="AN194" s="95"/>
      <c r="AO194" s="95"/>
      <c r="AP194" s="95"/>
    </row>
    <row r="195" spans="1:46" ht="30" customHeight="1">
      <c r="B195" s="95"/>
      <c r="C195" s="95"/>
      <c r="D195" s="385" t="s">
        <v>176</v>
      </c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  <c r="R195" s="386"/>
      <c r="S195" s="386"/>
      <c r="T195" s="386"/>
      <c r="U195" s="386"/>
      <c r="V195" s="386"/>
      <c r="W195" s="386"/>
      <c r="X195" s="386"/>
      <c r="Y195" s="386"/>
      <c r="Z195" s="386"/>
      <c r="AA195" s="386"/>
      <c r="AB195" s="386"/>
      <c r="AC195" s="386"/>
      <c r="AD195" s="387"/>
      <c r="AE195" s="387"/>
      <c r="AF195" s="387"/>
      <c r="AG195" s="387"/>
      <c r="AH195" s="387"/>
      <c r="AI195" s="387"/>
      <c r="AJ195" s="387"/>
      <c r="AK195" s="387"/>
      <c r="AL195" s="387"/>
      <c r="AM195" s="388"/>
      <c r="AN195" s="95"/>
      <c r="AO195" s="95"/>
      <c r="AP195" s="95"/>
    </row>
    <row r="196" spans="1:46" ht="30" customHeight="1" thickBot="1">
      <c r="B196" s="95"/>
      <c r="C196" s="95"/>
      <c r="D196" s="376" t="s">
        <v>176</v>
      </c>
      <c r="E196" s="377"/>
      <c r="F196" s="377"/>
      <c r="G196" s="377"/>
      <c r="H196" s="377"/>
      <c r="I196" s="377"/>
      <c r="J196" s="377"/>
      <c r="K196" s="377"/>
      <c r="L196" s="377"/>
      <c r="M196" s="377"/>
      <c r="N196" s="377"/>
      <c r="O196" s="377"/>
      <c r="P196" s="377"/>
      <c r="Q196" s="377"/>
      <c r="R196" s="377"/>
      <c r="S196" s="377"/>
      <c r="T196" s="377"/>
      <c r="U196" s="377"/>
      <c r="V196" s="377"/>
      <c r="W196" s="377"/>
      <c r="X196" s="377"/>
      <c r="Y196" s="377"/>
      <c r="Z196" s="377"/>
      <c r="AA196" s="377"/>
      <c r="AB196" s="377"/>
      <c r="AC196" s="377"/>
      <c r="AD196" s="378"/>
      <c r="AE196" s="378"/>
      <c r="AF196" s="378"/>
      <c r="AG196" s="378"/>
      <c r="AH196" s="378"/>
      <c r="AI196" s="378"/>
      <c r="AJ196" s="378"/>
      <c r="AK196" s="378"/>
      <c r="AL196" s="378"/>
      <c r="AM196" s="379"/>
      <c r="AN196" s="95"/>
      <c r="AO196" s="95"/>
      <c r="AP196" s="95"/>
    </row>
    <row r="197" spans="1:46" ht="18" customHeight="1">
      <c r="A197" s="265" t="s">
        <v>193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</row>
    <row r="198" spans="1:46" ht="18" customHeight="1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</row>
    <row r="199" spans="1:46" ht="18" customHeight="1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</row>
    <row r="200" spans="1:46" ht="24.95" customHeight="1">
      <c r="B200" s="95"/>
      <c r="C200" s="268" t="s">
        <v>157</v>
      </c>
      <c r="D200" s="268"/>
      <c r="E200" s="268"/>
      <c r="F200" s="268"/>
      <c r="G200" s="412"/>
      <c r="H200" s="268"/>
      <c r="I200" s="268"/>
      <c r="J200" s="268"/>
      <c r="K200" s="268"/>
      <c r="L200" s="268"/>
      <c r="M200" s="268"/>
      <c r="N200" s="268"/>
      <c r="O200" s="268"/>
      <c r="P200" s="268" t="s">
        <v>158</v>
      </c>
      <c r="Q200" s="268"/>
      <c r="R200" s="268"/>
      <c r="S200" s="268"/>
      <c r="T200" s="412"/>
      <c r="U200" s="268"/>
      <c r="V200" s="268"/>
      <c r="W200" s="268"/>
      <c r="X200" s="268"/>
      <c r="Y200" s="268"/>
      <c r="Z200" s="268"/>
      <c r="AA200" s="268"/>
      <c r="AB200" s="268"/>
      <c r="AC200" s="268" t="s">
        <v>159</v>
      </c>
      <c r="AD200" s="268"/>
      <c r="AE200" s="268"/>
      <c r="AF200" s="268"/>
      <c r="AG200" s="270">
        <v>44163</v>
      </c>
      <c r="AH200" s="271"/>
      <c r="AI200" s="271"/>
      <c r="AJ200" s="271"/>
      <c r="AK200" s="271"/>
      <c r="AL200" s="271"/>
      <c r="AM200" s="410" t="s">
        <v>189</v>
      </c>
      <c r="AN200" s="410"/>
      <c r="AO200" s="411"/>
      <c r="AP200" s="112"/>
    </row>
    <row r="201" spans="1:46" ht="18" customHeight="1">
      <c r="B201" s="95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3"/>
      <c r="X201" s="113"/>
      <c r="Y201" s="113"/>
      <c r="Z201" s="113"/>
      <c r="AA201" s="113"/>
      <c r="AB201" s="113"/>
      <c r="AC201" s="113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</row>
    <row r="202" spans="1:46" ht="24.95" customHeight="1">
      <c r="B202" s="95"/>
      <c r="C202" s="402">
        <v>1</v>
      </c>
      <c r="D202" s="402"/>
      <c r="E202" s="296" t="s">
        <v>179</v>
      </c>
      <c r="F202" s="296"/>
      <c r="G202" s="296"/>
      <c r="H202" s="296"/>
      <c r="I202" s="296"/>
      <c r="J202" s="296"/>
      <c r="K202" s="296"/>
      <c r="L202" s="296"/>
      <c r="M202" s="296"/>
      <c r="N202" s="296"/>
      <c r="O202" s="96"/>
      <c r="P202" s="96"/>
      <c r="Q202" s="295">
        <v>4</v>
      </c>
      <c r="R202" s="295"/>
      <c r="S202" s="296" t="s">
        <v>182</v>
      </c>
      <c r="T202" s="296"/>
      <c r="U202" s="296"/>
      <c r="V202" s="296"/>
      <c r="W202" s="296"/>
      <c r="X202" s="296"/>
      <c r="Y202" s="296"/>
      <c r="Z202" s="296"/>
      <c r="AA202" s="296"/>
      <c r="AB202" s="296"/>
      <c r="AC202" s="97"/>
      <c r="AD202" s="96"/>
      <c r="AE202" s="295">
        <v>7</v>
      </c>
      <c r="AF202" s="295"/>
      <c r="AG202" s="296" t="s">
        <v>184</v>
      </c>
      <c r="AH202" s="296"/>
      <c r="AI202" s="296"/>
      <c r="AJ202" s="296"/>
      <c r="AK202" s="296"/>
      <c r="AL202" s="296"/>
      <c r="AM202" s="296"/>
      <c r="AN202" s="296"/>
      <c r="AO202" s="296"/>
      <c r="AP202" s="296"/>
    </row>
    <row r="203" spans="1:46" ht="24.95" customHeight="1">
      <c r="B203" s="95"/>
      <c r="C203" s="394">
        <v>2</v>
      </c>
      <c r="D203" s="394"/>
      <c r="E203" s="395" t="s">
        <v>180</v>
      </c>
      <c r="F203" s="396"/>
      <c r="G203" s="396"/>
      <c r="H203" s="396"/>
      <c r="I203" s="396"/>
      <c r="J203" s="396"/>
      <c r="K203" s="396"/>
      <c r="L203" s="396"/>
      <c r="M203" s="396"/>
      <c r="N203" s="397"/>
      <c r="O203" s="96"/>
      <c r="P203" s="96"/>
      <c r="Q203" s="288">
        <v>5</v>
      </c>
      <c r="R203" s="288"/>
      <c r="S203" s="289" t="s">
        <v>23</v>
      </c>
      <c r="T203" s="289"/>
      <c r="U203" s="289"/>
      <c r="V203" s="289"/>
      <c r="W203" s="289"/>
      <c r="X203" s="289"/>
      <c r="Y203" s="289"/>
      <c r="Z203" s="289"/>
      <c r="AA203" s="289"/>
      <c r="AB203" s="289"/>
      <c r="AC203" s="97"/>
      <c r="AD203" s="96"/>
      <c r="AE203" s="290">
        <v>8</v>
      </c>
      <c r="AF203" s="290"/>
      <c r="AG203" s="291" t="s">
        <v>33</v>
      </c>
      <c r="AH203" s="291"/>
      <c r="AI203" s="291"/>
      <c r="AJ203" s="291"/>
      <c r="AK203" s="291"/>
      <c r="AL203" s="291"/>
      <c r="AM203" s="291"/>
      <c r="AN203" s="291"/>
      <c r="AO203" s="291"/>
      <c r="AP203" s="291"/>
    </row>
    <row r="204" spans="1:46" ht="24.95" customHeight="1">
      <c r="B204" s="95"/>
      <c r="C204" s="392">
        <v>3</v>
      </c>
      <c r="D204" s="392"/>
      <c r="E204" s="279" t="s">
        <v>181</v>
      </c>
      <c r="F204" s="280"/>
      <c r="G204" s="280"/>
      <c r="H204" s="280"/>
      <c r="I204" s="280"/>
      <c r="J204" s="280"/>
      <c r="K204" s="280"/>
      <c r="L204" s="280"/>
      <c r="M204" s="280"/>
      <c r="N204" s="281"/>
      <c r="O204" s="96"/>
      <c r="P204" s="96"/>
      <c r="Q204" s="278">
        <v>6</v>
      </c>
      <c r="R204" s="278"/>
      <c r="S204" s="279" t="s">
        <v>183</v>
      </c>
      <c r="T204" s="280"/>
      <c r="U204" s="280"/>
      <c r="V204" s="280"/>
      <c r="W204" s="280"/>
      <c r="X204" s="280"/>
      <c r="Y204" s="280"/>
      <c r="Z204" s="280"/>
      <c r="AA204" s="280"/>
      <c r="AB204" s="281"/>
      <c r="AC204" s="97"/>
      <c r="AD204" s="96"/>
      <c r="AE204" s="282"/>
      <c r="AF204" s="282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</row>
    <row r="205" spans="1:46" ht="18" customHeight="1">
      <c r="B205" s="95"/>
      <c r="C205" s="114"/>
      <c r="D205" s="112"/>
      <c r="E205" s="112"/>
      <c r="F205" s="112"/>
      <c r="G205" s="112"/>
      <c r="H205" s="112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112"/>
      <c r="U205" s="95"/>
      <c r="V205" s="112"/>
      <c r="W205" s="95"/>
      <c r="X205" s="112"/>
      <c r="Y205" s="95"/>
      <c r="Z205" s="112"/>
      <c r="AA205" s="95"/>
      <c r="AB205" s="112"/>
      <c r="AC205" s="112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</row>
    <row r="206" spans="1:46" ht="21.95" customHeight="1" thickBot="1">
      <c r="B206" s="95" t="s">
        <v>164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</row>
    <row r="207" spans="1:46" ht="21.95" customHeight="1" thickBot="1">
      <c r="B207" s="99"/>
      <c r="C207" s="342" t="s">
        <v>165</v>
      </c>
      <c r="D207" s="343"/>
      <c r="E207" s="327"/>
      <c r="F207" s="342" t="s">
        <v>166</v>
      </c>
      <c r="G207" s="343"/>
      <c r="H207" s="343"/>
      <c r="I207" s="327"/>
      <c r="J207" s="343" t="s">
        <v>167</v>
      </c>
      <c r="K207" s="343"/>
      <c r="L207" s="343"/>
      <c r="M207" s="343"/>
      <c r="N207" s="343"/>
      <c r="O207" s="343"/>
      <c r="P207" s="344"/>
      <c r="Q207" s="345" t="s">
        <v>168</v>
      </c>
      <c r="R207" s="345"/>
      <c r="S207" s="345"/>
      <c r="T207" s="345"/>
      <c r="U207" s="345"/>
      <c r="V207" s="345"/>
      <c r="W207" s="345"/>
      <c r="X207" s="326" t="s">
        <v>167</v>
      </c>
      <c r="Y207" s="343"/>
      <c r="Z207" s="343"/>
      <c r="AA207" s="343"/>
      <c r="AB207" s="343"/>
      <c r="AC207" s="343"/>
      <c r="AD207" s="327"/>
      <c r="AE207" s="342" t="s">
        <v>166</v>
      </c>
      <c r="AF207" s="343"/>
      <c r="AG207" s="343"/>
      <c r="AH207" s="327"/>
      <c r="AI207" s="324" t="s">
        <v>169</v>
      </c>
      <c r="AJ207" s="325"/>
      <c r="AK207" s="325"/>
      <c r="AL207" s="325"/>
      <c r="AM207" s="325"/>
      <c r="AN207" s="325"/>
      <c r="AO207" s="326" t="s">
        <v>170</v>
      </c>
      <c r="AP207" s="327"/>
    </row>
    <row r="208" spans="1:46" ht="18" customHeight="1">
      <c r="B208" s="328">
        <v>1</v>
      </c>
      <c r="C208" s="329"/>
      <c r="D208" s="330"/>
      <c r="E208" s="331"/>
      <c r="F208" s="332"/>
      <c r="G208" s="333"/>
      <c r="H208" s="333"/>
      <c r="I208" s="334"/>
      <c r="J208" s="415"/>
      <c r="K208" s="336"/>
      <c r="L208" s="336"/>
      <c r="M208" s="336"/>
      <c r="N208" s="336"/>
      <c r="O208" s="336"/>
      <c r="P208" s="337"/>
      <c r="Q208" s="338">
        <f>S208+S209</f>
        <v>0</v>
      </c>
      <c r="R208" s="339"/>
      <c r="S208" s="100"/>
      <c r="T208" s="101" t="s">
        <v>171</v>
      </c>
      <c r="U208" s="100"/>
      <c r="V208" s="317">
        <f>U208+U209</f>
        <v>0</v>
      </c>
      <c r="W208" s="318"/>
      <c r="X208" s="416"/>
      <c r="Y208" s="336"/>
      <c r="Z208" s="336"/>
      <c r="AA208" s="336"/>
      <c r="AB208" s="336"/>
      <c r="AC208" s="336"/>
      <c r="AD208" s="341"/>
      <c r="AE208" s="332"/>
      <c r="AF208" s="333"/>
      <c r="AG208" s="333"/>
      <c r="AH208" s="334"/>
      <c r="AI208" s="346"/>
      <c r="AJ208" s="347"/>
      <c r="AK208" s="347"/>
      <c r="AL208" s="347"/>
      <c r="AM208" s="347"/>
      <c r="AN208" s="350"/>
      <c r="AO208" s="297"/>
      <c r="AP208" s="298"/>
      <c r="AS208" s="95">
        <v>3</v>
      </c>
      <c r="AT208" s="95">
        <v>7</v>
      </c>
    </row>
    <row r="209" spans="2:46" ht="18" customHeight="1">
      <c r="B209" s="301"/>
      <c r="C209" s="302"/>
      <c r="D209" s="303"/>
      <c r="E209" s="304"/>
      <c r="F209" s="305"/>
      <c r="G209" s="306"/>
      <c r="H209" s="306"/>
      <c r="I209" s="307"/>
      <c r="J209" s="312"/>
      <c r="K209" s="312"/>
      <c r="L209" s="312"/>
      <c r="M209" s="312"/>
      <c r="N209" s="312"/>
      <c r="O209" s="312"/>
      <c r="P209" s="313"/>
      <c r="Q209" s="316"/>
      <c r="R209" s="315"/>
      <c r="S209" s="102"/>
      <c r="T209" s="103" t="s">
        <v>171</v>
      </c>
      <c r="U209" s="102"/>
      <c r="V209" s="299"/>
      <c r="W209" s="319"/>
      <c r="X209" s="322"/>
      <c r="Y209" s="312"/>
      <c r="Z209" s="312"/>
      <c r="AA209" s="312"/>
      <c r="AB209" s="312"/>
      <c r="AC209" s="312"/>
      <c r="AD209" s="323"/>
      <c r="AE209" s="305"/>
      <c r="AF209" s="306"/>
      <c r="AG209" s="306"/>
      <c r="AH209" s="307"/>
      <c r="AI209" s="348"/>
      <c r="AJ209" s="349"/>
      <c r="AK209" s="349"/>
      <c r="AL209" s="349"/>
      <c r="AM209" s="349"/>
      <c r="AN209" s="351"/>
      <c r="AO209" s="299"/>
      <c r="AP209" s="300"/>
    </row>
    <row r="210" spans="2:46" ht="18" customHeight="1">
      <c r="B210" s="301">
        <v>2</v>
      </c>
      <c r="C210" s="302"/>
      <c r="D210" s="303"/>
      <c r="E210" s="304"/>
      <c r="F210" s="305"/>
      <c r="G210" s="306"/>
      <c r="H210" s="306"/>
      <c r="I210" s="307"/>
      <c r="J210" s="364"/>
      <c r="K210" s="309"/>
      <c r="L210" s="309"/>
      <c r="M210" s="309"/>
      <c r="N210" s="309"/>
      <c r="O210" s="309"/>
      <c r="P210" s="310"/>
      <c r="Q210" s="314">
        <f t="shared" ref="Q210" si="70">S210+S211</f>
        <v>0</v>
      </c>
      <c r="R210" s="315"/>
      <c r="S210" s="104"/>
      <c r="T210" s="105" t="s">
        <v>171</v>
      </c>
      <c r="U210" s="104"/>
      <c r="V210" s="317">
        <f t="shared" ref="V210" si="71">U210+U211</f>
        <v>0</v>
      </c>
      <c r="W210" s="318"/>
      <c r="X210" s="370"/>
      <c r="Y210" s="309"/>
      <c r="Z210" s="309"/>
      <c r="AA210" s="309"/>
      <c r="AB210" s="309"/>
      <c r="AC210" s="309"/>
      <c r="AD210" s="321"/>
      <c r="AE210" s="305"/>
      <c r="AF210" s="306"/>
      <c r="AG210" s="306"/>
      <c r="AH210" s="307"/>
      <c r="AI210" s="348"/>
      <c r="AJ210" s="349"/>
      <c r="AK210" s="349"/>
      <c r="AL210" s="349"/>
      <c r="AM210" s="349"/>
      <c r="AN210" s="351"/>
      <c r="AO210" s="352"/>
      <c r="AP210" s="353"/>
      <c r="AS210" s="95">
        <v>4</v>
      </c>
      <c r="AT210" s="95">
        <v>8</v>
      </c>
    </row>
    <row r="211" spans="2:46" ht="18" customHeight="1">
      <c r="B211" s="301"/>
      <c r="C211" s="302"/>
      <c r="D211" s="303"/>
      <c r="E211" s="304"/>
      <c r="F211" s="305"/>
      <c r="G211" s="306"/>
      <c r="H211" s="306"/>
      <c r="I211" s="307"/>
      <c r="J211" s="312"/>
      <c r="K211" s="312"/>
      <c r="L211" s="312"/>
      <c r="M211" s="312"/>
      <c r="N211" s="312"/>
      <c r="O211" s="312"/>
      <c r="P211" s="313"/>
      <c r="Q211" s="316"/>
      <c r="R211" s="315"/>
      <c r="S211" s="102"/>
      <c r="T211" s="103" t="s">
        <v>171</v>
      </c>
      <c r="U211" s="102"/>
      <c r="V211" s="299"/>
      <c r="W211" s="319"/>
      <c r="X211" s="322"/>
      <c r="Y211" s="312"/>
      <c r="Z211" s="312"/>
      <c r="AA211" s="312"/>
      <c r="AB211" s="312"/>
      <c r="AC211" s="312"/>
      <c r="AD211" s="323"/>
      <c r="AE211" s="305"/>
      <c r="AF211" s="306"/>
      <c r="AG211" s="306"/>
      <c r="AH211" s="307"/>
      <c r="AI211" s="348"/>
      <c r="AJ211" s="349"/>
      <c r="AK211" s="349"/>
      <c r="AL211" s="349"/>
      <c r="AM211" s="349"/>
      <c r="AN211" s="351"/>
      <c r="AO211" s="299"/>
      <c r="AP211" s="300"/>
    </row>
    <row r="212" spans="2:46" ht="18" customHeight="1">
      <c r="B212" s="301">
        <v>3</v>
      </c>
      <c r="C212" s="302"/>
      <c r="D212" s="303"/>
      <c r="E212" s="304"/>
      <c r="F212" s="305"/>
      <c r="G212" s="306"/>
      <c r="H212" s="306"/>
      <c r="I212" s="307"/>
      <c r="J212" s="364"/>
      <c r="K212" s="309"/>
      <c r="L212" s="309"/>
      <c r="M212" s="309"/>
      <c r="N212" s="309"/>
      <c r="O212" s="309"/>
      <c r="P212" s="310"/>
      <c r="Q212" s="314">
        <f t="shared" ref="Q212" si="72">S212+S213</f>
        <v>0</v>
      </c>
      <c r="R212" s="315"/>
      <c r="S212" s="104"/>
      <c r="T212" s="105" t="s">
        <v>171</v>
      </c>
      <c r="U212" s="104"/>
      <c r="V212" s="317">
        <f t="shared" ref="V212" si="73">U212+U213</f>
        <v>0</v>
      </c>
      <c r="W212" s="318"/>
      <c r="X212" s="370"/>
      <c r="Y212" s="309"/>
      <c r="Z212" s="309"/>
      <c r="AA212" s="309"/>
      <c r="AB212" s="309"/>
      <c r="AC212" s="309"/>
      <c r="AD212" s="321"/>
      <c r="AE212" s="305"/>
      <c r="AF212" s="306"/>
      <c r="AG212" s="306"/>
      <c r="AH212" s="307"/>
      <c r="AI212" s="348"/>
      <c r="AJ212" s="349"/>
      <c r="AK212" s="349"/>
      <c r="AL212" s="349"/>
      <c r="AM212" s="349"/>
      <c r="AN212" s="351"/>
      <c r="AO212" s="352"/>
      <c r="AP212" s="353"/>
      <c r="AS212" s="95">
        <v>5</v>
      </c>
      <c r="AT212" s="95">
        <v>9</v>
      </c>
    </row>
    <row r="213" spans="2:46" ht="18" customHeight="1">
      <c r="B213" s="301"/>
      <c r="C213" s="302"/>
      <c r="D213" s="303"/>
      <c r="E213" s="304"/>
      <c r="F213" s="305"/>
      <c r="G213" s="306"/>
      <c r="H213" s="306"/>
      <c r="I213" s="307"/>
      <c r="J213" s="312"/>
      <c r="K213" s="312"/>
      <c r="L213" s="312"/>
      <c r="M213" s="312"/>
      <c r="N213" s="312"/>
      <c r="O213" s="312"/>
      <c r="P213" s="313"/>
      <c r="Q213" s="316"/>
      <c r="R213" s="315"/>
      <c r="S213" s="102"/>
      <c r="T213" s="103" t="s">
        <v>171</v>
      </c>
      <c r="U213" s="102"/>
      <c r="V213" s="299"/>
      <c r="W213" s="319"/>
      <c r="X213" s="322"/>
      <c r="Y213" s="312"/>
      <c r="Z213" s="312"/>
      <c r="AA213" s="312"/>
      <c r="AB213" s="312"/>
      <c r="AC213" s="312"/>
      <c r="AD213" s="323"/>
      <c r="AE213" s="305"/>
      <c r="AF213" s="306"/>
      <c r="AG213" s="306"/>
      <c r="AH213" s="307"/>
      <c r="AI213" s="348"/>
      <c r="AJ213" s="349"/>
      <c r="AK213" s="349"/>
      <c r="AL213" s="349"/>
      <c r="AM213" s="349"/>
      <c r="AN213" s="351"/>
      <c r="AO213" s="299"/>
      <c r="AP213" s="300"/>
    </row>
    <row r="214" spans="2:46" ht="18" customHeight="1">
      <c r="B214" s="301">
        <v>4</v>
      </c>
      <c r="C214" s="302"/>
      <c r="D214" s="303"/>
      <c r="E214" s="304"/>
      <c r="F214" s="305"/>
      <c r="G214" s="306"/>
      <c r="H214" s="306"/>
      <c r="I214" s="307"/>
      <c r="J214" s="364"/>
      <c r="K214" s="309"/>
      <c r="L214" s="309"/>
      <c r="M214" s="309"/>
      <c r="N214" s="309"/>
      <c r="O214" s="309"/>
      <c r="P214" s="310"/>
      <c r="Q214" s="314">
        <f t="shared" ref="Q214" si="74">S214+S215</f>
        <v>0</v>
      </c>
      <c r="R214" s="315"/>
      <c r="S214" s="104"/>
      <c r="T214" s="105" t="s">
        <v>171</v>
      </c>
      <c r="U214" s="104"/>
      <c r="V214" s="317">
        <f t="shared" ref="V214" si="75">U214+U215</f>
        <v>0</v>
      </c>
      <c r="W214" s="318"/>
      <c r="X214" s="370"/>
      <c r="Y214" s="309"/>
      <c r="Z214" s="309"/>
      <c r="AA214" s="309"/>
      <c r="AB214" s="309"/>
      <c r="AC214" s="309"/>
      <c r="AD214" s="321"/>
      <c r="AE214" s="305"/>
      <c r="AF214" s="306"/>
      <c r="AG214" s="306"/>
      <c r="AH214" s="307"/>
      <c r="AI214" s="348"/>
      <c r="AJ214" s="349"/>
      <c r="AK214" s="349"/>
      <c r="AL214" s="349"/>
      <c r="AM214" s="349"/>
      <c r="AN214" s="351"/>
      <c r="AO214" s="352"/>
      <c r="AP214" s="353"/>
      <c r="AS214" s="95">
        <v>6</v>
      </c>
      <c r="AT214" s="95">
        <v>1</v>
      </c>
    </row>
    <row r="215" spans="2:46" ht="18" customHeight="1">
      <c r="B215" s="301"/>
      <c r="C215" s="302"/>
      <c r="D215" s="303"/>
      <c r="E215" s="304"/>
      <c r="F215" s="305"/>
      <c r="G215" s="306"/>
      <c r="H215" s="306"/>
      <c r="I215" s="307"/>
      <c r="J215" s="312"/>
      <c r="K215" s="312"/>
      <c r="L215" s="312"/>
      <c r="M215" s="312"/>
      <c r="N215" s="312"/>
      <c r="O215" s="312"/>
      <c r="P215" s="313"/>
      <c r="Q215" s="316"/>
      <c r="R215" s="315"/>
      <c r="S215" s="102"/>
      <c r="T215" s="103" t="s">
        <v>171</v>
      </c>
      <c r="U215" s="102"/>
      <c r="V215" s="299"/>
      <c r="W215" s="319"/>
      <c r="X215" s="322"/>
      <c r="Y215" s="312"/>
      <c r="Z215" s="312"/>
      <c r="AA215" s="312"/>
      <c r="AB215" s="312"/>
      <c r="AC215" s="312"/>
      <c r="AD215" s="323"/>
      <c r="AE215" s="305"/>
      <c r="AF215" s="306"/>
      <c r="AG215" s="306"/>
      <c r="AH215" s="307"/>
      <c r="AI215" s="348"/>
      <c r="AJ215" s="349"/>
      <c r="AK215" s="349"/>
      <c r="AL215" s="349"/>
      <c r="AM215" s="349"/>
      <c r="AN215" s="351"/>
      <c r="AO215" s="299"/>
      <c r="AP215" s="300"/>
    </row>
    <row r="216" spans="2:46" ht="18" customHeight="1">
      <c r="B216" s="301">
        <v>5</v>
      </c>
      <c r="C216" s="302"/>
      <c r="D216" s="303"/>
      <c r="E216" s="304"/>
      <c r="F216" s="305"/>
      <c r="G216" s="306"/>
      <c r="H216" s="306"/>
      <c r="I216" s="307"/>
      <c r="J216" s="364"/>
      <c r="K216" s="309"/>
      <c r="L216" s="309"/>
      <c r="M216" s="309"/>
      <c r="N216" s="309"/>
      <c r="O216" s="309"/>
      <c r="P216" s="310"/>
      <c r="Q216" s="314">
        <f t="shared" ref="Q216" si="76">S216+S217</f>
        <v>0</v>
      </c>
      <c r="R216" s="315"/>
      <c r="S216" s="104"/>
      <c r="T216" s="105" t="s">
        <v>171</v>
      </c>
      <c r="U216" s="104"/>
      <c r="V216" s="317">
        <f t="shared" ref="V216" si="77">U216+U217</f>
        <v>0</v>
      </c>
      <c r="W216" s="318"/>
      <c r="X216" s="370"/>
      <c r="Y216" s="309"/>
      <c r="Z216" s="309"/>
      <c r="AA216" s="309"/>
      <c r="AB216" s="309"/>
      <c r="AC216" s="309"/>
      <c r="AD216" s="321"/>
      <c r="AE216" s="305"/>
      <c r="AF216" s="306"/>
      <c r="AG216" s="306"/>
      <c r="AH216" s="307"/>
      <c r="AI216" s="348"/>
      <c r="AJ216" s="349"/>
      <c r="AK216" s="349"/>
      <c r="AL216" s="349"/>
      <c r="AM216" s="349"/>
      <c r="AN216" s="351"/>
      <c r="AO216" s="352"/>
      <c r="AP216" s="353"/>
      <c r="AS216" s="95">
        <v>7</v>
      </c>
      <c r="AT216" s="95">
        <v>2</v>
      </c>
    </row>
    <row r="217" spans="2:46" ht="18" customHeight="1">
      <c r="B217" s="301"/>
      <c r="C217" s="302"/>
      <c r="D217" s="303"/>
      <c r="E217" s="304"/>
      <c r="F217" s="305"/>
      <c r="G217" s="306"/>
      <c r="H217" s="306"/>
      <c r="I217" s="307"/>
      <c r="J217" s="312"/>
      <c r="K217" s="312"/>
      <c r="L217" s="312"/>
      <c r="M217" s="312"/>
      <c r="N217" s="312"/>
      <c r="O217" s="312"/>
      <c r="P217" s="313"/>
      <c r="Q217" s="316"/>
      <c r="R217" s="315"/>
      <c r="S217" s="102"/>
      <c r="T217" s="103" t="s">
        <v>171</v>
      </c>
      <c r="U217" s="102"/>
      <c r="V217" s="299"/>
      <c r="W217" s="319"/>
      <c r="X217" s="322"/>
      <c r="Y217" s="312"/>
      <c r="Z217" s="312"/>
      <c r="AA217" s="312"/>
      <c r="AB217" s="312"/>
      <c r="AC217" s="312"/>
      <c r="AD217" s="323"/>
      <c r="AE217" s="305"/>
      <c r="AF217" s="306"/>
      <c r="AG217" s="306"/>
      <c r="AH217" s="307"/>
      <c r="AI217" s="348"/>
      <c r="AJ217" s="349"/>
      <c r="AK217" s="349"/>
      <c r="AL217" s="349"/>
      <c r="AM217" s="349"/>
      <c r="AN217" s="351"/>
      <c r="AO217" s="299"/>
      <c r="AP217" s="300"/>
    </row>
    <row r="218" spans="2:46" ht="18" customHeight="1">
      <c r="B218" s="301">
        <v>6</v>
      </c>
      <c r="C218" s="302"/>
      <c r="D218" s="303"/>
      <c r="E218" s="304"/>
      <c r="F218" s="305"/>
      <c r="G218" s="306"/>
      <c r="H218" s="306"/>
      <c r="I218" s="307"/>
      <c r="J218" s="364"/>
      <c r="K218" s="309"/>
      <c r="L218" s="309"/>
      <c r="M218" s="309"/>
      <c r="N218" s="309"/>
      <c r="O218" s="309"/>
      <c r="P218" s="310"/>
      <c r="Q218" s="314">
        <f t="shared" ref="Q218" si="78">S218+S219</f>
        <v>0</v>
      </c>
      <c r="R218" s="315"/>
      <c r="S218" s="104"/>
      <c r="T218" s="105" t="s">
        <v>171</v>
      </c>
      <c r="U218" s="104"/>
      <c r="V218" s="317">
        <f t="shared" ref="V218" si="79">U218+U219</f>
        <v>0</v>
      </c>
      <c r="W218" s="318"/>
      <c r="X218" s="370"/>
      <c r="Y218" s="309"/>
      <c r="Z218" s="309"/>
      <c r="AA218" s="309"/>
      <c r="AB218" s="309"/>
      <c r="AC218" s="309"/>
      <c r="AD218" s="321"/>
      <c r="AE218" s="305"/>
      <c r="AF218" s="306"/>
      <c r="AG218" s="306"/>
      <c r="AH218" s="307"/>
      <c r="AI218" s="348"/>
      <c r="AJ218" s="349"/>
      <c r="AK218" s="349"/>
      <c r="AL218" s="349"/>
      <c r="AM218" s="349"/>
      <c r="AN218" s="351"/>
      <c r="AO218" s="352"/>
      <c r="AP218" s="353"/>
      <c r="AS218" s="95">
        <v>8</v>
      </c>
      <c r="AT218" s="95">
        <v>3</v>
      </c>
    </row>
    <row r="219" spans="2:46" ht="18" customHeight="1" thickBot="1">
      <c r="B219" s="357"/>
      <c r="C219" s="358"/>
      <c r="D219" s="359"/>
      <c r="E219" s="360"/>
      <c r="F219" s="361"/>
      <c r="G219" s="362"/>
      <c r="H219" s="362"/>
      <c r="I219" s="363"/>
      <c r="J219" s="365"/>
      <c r="K219" s="365"/>
      <c r="L219" s="365"/>
      <c r="M219" s="365"/>
      <c r="N219" s="365"/>
      <c r="O219" s="365"/>
      <c r="P219" s="366"/>
      <c r="Q219" s="367"/>
      <c r="R219" s="368"/>
      <c r="S219" s="115"/>
      <c r="T219" s="116" t="s">
        <v>171</v>
      </c>
      <c r="U219" s="115"/>
      <c r="V219" s="355"/>
      <c r="W219" s="369"/>
      <c r="X219" s="371"/>
      <c r="Y219" s="365"/>
      <c r="Z219" s="365"/>
      <c r="AA219" s="365"/>
      <c r="AB219" s="365"/>
      <c r="AC219" s="365"/>
      <c r="AD219" s="372"/>
      <c r="AE219" s="361"/>
      <c r="AF219" s="362"/>
      <c r="AG219" s="362"/>
      <c r="AH219" s="363"/>
      <c r="AI219" s="373"/>
      <c r="AJ219" s="374"/>
      <c r="AK219" s="374"/>
      <c r="AL219" s="374"/>
      <c r="AM219" s="374"/>
      <c r="AN219" s="375"/>
      <c r="AO219" s="355"/>
      <c r="AP219" s="356"/>
    </row>
    <row r="220" spans="2:46" ht="18" customHeight="1" thickBot="1">
      <c r="B220" s="106"/>
      <c r="C220" s="107"/>
      <c r="D220" s="107"/>
      <c r="E220" s="107"/>
      <c r="F220" s="106"/>
      <c r="G220" s="106"/>
      <c r="H220" s="106"/>
      <c r="I220" s="106"/>
      <c r="J220" s="106"/>
      <c r="K220" s="108"/>
      <c r="L220" s="108"/>
      <c r="M220" s="109"/>
      <c r="N220" s="110"/>
      <c r="O220" s="109"/>
      <c r="P220" s="108"/>
      <c r="Q220" s="108"/>
      <c r="R220" s="106"/>
      <c r="S220" s="106"/>
      <c r="T220" s="106"/>
      <c r="U220" s="106"/>
      <c r="V220" s="106"/>
      <c r="W220" s="111"/>
      <c r="X220" s="111"/>
      <c r="Y220" s="111"/>
      <c r="Z220" s="111"/>
      <c r="AA220" s="111"/>
      <c r="AB220" s="111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</row>
    <row r="221" spans="2:46" ht="30" customHeight="1" thickBot="1">
      <c r="B221" s="95"/>
      <c r="C221" s="95"/>
      <c r="D221" s="389" t="s">
        <v>172</v>
      </c>
      <c r="E221" s="390"/>
      <c r="F221" s="390"/>
      <c r="G221" s="390"/>
      <c r="H221" s="390"/>
      <c r="I221" s="390"/>
      <c r="J221" s="390" t="s">
        <v>167</v>
      </c>
      <c r="K221" s="390"/>
      <c r="L221" s="390"/>
      <c r="M221" s="390"/>
      <c r="N221" s="390"/>
      <c r="O221" s="390"/>
      <c r="P221" s="390"/>
      <c r="Q221" s="390"/>
      <c r="R221" s="390" t="s">
        <v>173</v>
      </c>
      <c r="S221" s="390"/>
      <c r="T221" s="390"/>
      <c r="U221" s="390"/>
      <c r="V221" s="390"/>
      <c r="W221" s="390"/>
      <c r="X221" s="390"/>
      <c r="Y221" s="390"/>
      <c r="Z221" s="390"/>
      <c r="AA221" s="390" t="s">
        <v>174</v>
      </c>
      <c r="AB221" s="390"/>
      <c r="AC221" s="390"/>
      <c r="AD221" s="390" t="s">
        <v>175</v>
      </c>
      <c r="AE221" s="390"/>
      <c r="AF221" s="390"/>
      <c r="AG221" s="390"/>
      <c r="AH221" s="390"/>
      <c r="AI221" s="390"/>
      <c r="AJ221" s="390"/>
      <c r="AK221" s="390"/>
      <c r="AL221" s="390"/>
      <c r="AM221" s="391"/>
      <c r="AN221" s="95"/>
      <c r="AO221" s="95"/>
      <c r="AP221" s="95"/>
    </row>
    <row r="222" spans="2:46" ht="30" customHeight="1">
      <c r="B222" s="95"/>
      <c r="C222" s="95"/>
      <c r="D222" s="380" t="s">
        <v>176</v>
      </c>
      <c r="E222" s="381"/>
      <c r="F222" s="381"/>
      <c r="G222" s="381"/>
      <c r="H222" s="381"/>
      <c r="I222" s="381"/>
      <c r="J222" s="381"/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2"/>
      <c r="AB222" s="382"/>
      <c r="AC222" s="382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4"/>
      <c r="AN222" s="95"/>
      <c r="AO222" s="95"/>
      <c r="AP222" s="95"/>
    </row>
    <row r="223" spans="2:46" ht="30" customHeight="1">
      <c r="B223" s="95"/>
      <c r="C223" s="95"/>
      <c r="D223" s="385" t="s">
        <v>176</v>
      </c>
      <c r="E223" s="386"/>
      <c r="F223" s="386"/>
      <c r="G223" s="386"/>
      <c r="H223" s="386"/>
      <c r="I223" s="386"/>
      <c r="J223" s="386"/>
      <c r="K223" s="386"/>
      <c r="L223" s="386"/>
      <c r="M223" s="386"/>
      <c r="N223" s="386"/>
      <c r="O223" s="386"/>
      <c r="P223" s="386"/>
      <c r="Q223" s="386"/>
      <c r="R223" s="386"/>
      <c r="S223" s="386"/>
      <c r="T223" s="386"/>
      <c r="U223" s="386"/>
      <c r="V223" s="386"/>
      <c r="W223" s="386"/>
      <c r="X223" s="386"/>
      <c r="Y223" s="386"/>
      <c r="Z223" s="386"/>
      <c r="AA223" s="386"/>
      <c r="AB223" s="386"/>
      <c r="AC223" s="386"/>
      <c r="AD223" s="387"/>
      <c r="AE223" s="387"/>
      <c r="AF223" s="387"/>
      <c r="AG223" s="387"/>
      <c r="AH223" s="387"/>
      <c r="AI223" s="387"/>
      <c r="AJ223" s="387"/>
      <c r="AK223" s="387"/>
      <c r="AL223" s="387"/>
      <c r="AM223" s="388"/>
      <c r="AN223" s="95"/>
      <c r="AO223" s="95"/>
      <c r="AP223" s="95"/>
    </row>
    <row r="224" spans="2:46" ht="30" customHeight="1" thickBot="1">
      <c r="B224" s="95"/>
      <c r="C224" s="95"/>
      <c r="D224" s="376" t="s">
        <v>176</v>
      </c>
      <c r="E224" s="377"/>
      <c r="F224" s="377"/>
      <c r="G224" s="377"/>
      <c r="H224" s="377"/>
      <c r="I224" s="377"/>
      <c r="J224" s="377"/>
      <c r="K224" s="377"/>
      <c r="L224" s="377"/>
      <c r="M224" s="377"/>
      <c r="N224" s="377"/>
      <c r="O224" s="377"/>
      <c r="P224" s="377"/>
      <c r="Q224" s="377"/>
      <c r="R224" s="377"/>
      <c r="S224" s="377"/>
      <c r="T224" s="377"/>
      <c r="U224" s="377"/>
      <c r="V224" s="377"/>
      <c r="W224" s="377"/>
      <c r="X224" s="377"/>
      <c r="Y224" s="377"/>
      <c r="Z224" s="377"/>
      <c r="AA224" s="377"/>
      <c r="AB224" s="377"/>
      <c r="AC224" s="377"/>
      <c r="AD224" s="378"/>
      <c r="AE224" s="378"/>
      <c r="AF224" s="378"/>
      <c r="AG224" s="378"/>
      <c r="AH224" s="378"/>
      <c r="AI224" s="378"/>
      <c r="AJ224" s="378"/>
      <c r="AK224" s="378"/>
      <c r="AL224" s="378"/>
      <c r="AM224" s="379"/>
      <c r="AN224" s="95"/>
      <c r="AO224" s="95"/>
      <c r="AP224" s="95"/>
    </row>
  </sheetData>
  <mergeCells count="1019">
    <mergeCell ref="D223:I223"/>
    <mergeCell ref="J223:Q223"/>
    <mergeCell ref="R223:Z223"/>
    <mergeCell ref="AA223:AC223"/>
    <mergeCell ref="AD223:AM223"/>
    <mergeCell ref="D224:I224"/>
    <mergeCell ref="J224:Q224"/>
    <mergeCell ref="R224:Z224"/>
    <mergeCell ref="AA224:AC224"/>
    <mergeCell ref="AD224:AM224"/>
    <mergeCell ref="D221:I221"/>
    <mergeCell ref="J221:Q221"/>
    <mergeCell ref="R221:Z221"/>
    <mergeCell ref="AA221:AC221"/>
    <mergeCell ref="AD221:AM221"/>
    <mergeCell ref="D222:I222"/>
    <mergeCell ref="J222:Q222"/>
    <mergeCell ref="R222:Z222"/>
    <mergeCell ref="AA222:AC222"/>
    <mergeCell ref="AD222:AM222"/>
    <mergeCell ref="X218:AD219"/>
    <mergeCell ref="AE218:AH219"/>
    <mergeCell ref="AI218:AJ219"/>
    <mergeCell ref="AK218:AL219"/>
    <mergeCell ref="AM218:AN219"/>
    <mergeCell ref="AO218:AP219"/>
    <mergeCell ref="B218:B219"/>
    <mergeCell ref="C218:E219"/>
    <mergeCell ref="F218:I219"/>
    <mergeCell ref="J218:P219"/>
    <mergeCell ref="Q218:R219"/>
    <mergeCell ref="V218:W219"/>
    <mergeCell ref="X216:AD217"/>
    <mergeCell ref="AE216:AH217"/>
    <mergeCell ref="AI216:AJ217"/>
    <mergeCell ref="AK216:AL217"/>
    <mergeCell ref="AM216:AN217"/>
    <mergeCell ref="AO216:AP217"/>
    <mergeCell ref="B216:B217"/>
    <mergeCell ref="C216:E217"/>
    <mergeCell ref="F216:I217"/>
    <mergeCell ref="J216:P217"/>
    <mergeCell ref="Q216:R217"/>
    <mergeCell ref="V216:W217"/>
    <mergeCell ref="X214:AD215"/>
    <mergeCell ref="AE214:AH215"/>
    <mergeCell ref="AI214:AJ215"/>
    <mergeCell ref="AK214:AL215"/>
    <mergeCell ref="AM214:AN215"/>
    <mergeCell ref="AO214:AP215"/>
    <mergeCell ref="B214:B215"/>
    <mergeCell ref="C214:E215"/>
    <mergeCell ref="F214:I215"/>
    <mergeCell ref="J214:P215"/>
    <mergeCell ref="Q214:R215"/>
    <mergeCell ref="V214:W215"/>
    <mergeCell ref="X212:AD213"/>
    <mergeCell ref="AE212:AH213"/>
    <mergeCell ref="AI212:AJ213"/>
    <mergeCell ref="AK212:AL213"/>
    <mergeCell ref="AM212:AN213"/>
    <mergeCell ref="AO212:AP213"/>
    <mergeCell ref="B212:B213"/>
    <mergeCell ref="C212:E213"/>
    <mergeCell ref="F212:I213"/>
    <mergeCell ref="J212:P213"/>
    <mergeCell ref="Q212:R213"/>
    <mergeCell ref="V212:W213"/>
    <mergeCell ref="X210:AD211"/>
    <mergeCell ref="AE210:AH211"/>
    <mergeCell ref="AI210:AJ211"/>
    <mergeCell ref="AK210:AL211"/>
    <mergeCell ref="AM210:AN211"/>
    <mergeCell ref="AO210:AP211"/>
    <mergeCell ref="B210:B211"/>
    <mergeCell ref="C210:E211"/>
    <mergeCell ref="F210:I211"/>
    <mergeCell ref="J210:P211"/>
    <mergeCell ref="Q210:R211"/>
    <mergeCell ref="V210:W211"/>
    <mergeCell ref="AE208:AH209"/>
    <mergeCell ref="AI208:AJ209"/>
    <mergeCell ref="AK208:AL209"/>
    <mergeCell ref="AM208:AN209"/>
    <mergeCell ref="AO208:AP209"/>
    <mergeCell ref="AI207:AN207"/>
    <mergeCell ref="AO207:AP207"/>
    <mergeCell ref="B208:B209"/>
    <mergeCell ref="C208:E209"/>
    <mergeCell ref="F208:I209"/>
    <mergeCell ref="J208:P209"/>
    <mergeCell ref="Q208:R209"/>
    <mergeCell ref="V208:W209"/>
    <mergeCell ref="X208:AD209"/>
    <mergeCell ref="C207:E207"/>
    <mergeCell ref="F207:I207"/>
    <mergeCell ref="J207:P207"/>
    <mergeCell ref="Q207:W207"/>
    <mergeCell ref="X207:AD207"/>
    <mergeCell ref="AE207:AH207"/>
    <mergeCell ref="C204:D204"/>
    <mergeCell ref="E204:N204"/>
    <mergeCell ref="Q204:R204"/>
    <mergeCell ref="S204:AB204"/>
    <mergeCell ref="AE204:AF204"/>
    <mergeCell ref="AG204:AP204"/>
    <mergeCell ref="C203:D203"/>
    <mergeCell ref="E203:N203"/>
    <mergeCell ref="Q203:R203"/>
    <mergeCell ref="S203:AB203"/>
    <mergeCell ref="AE203:AF203"/>
    <mergeCell ref="AG203:AP203"/>
    <mergeCell ref="C202:D202"/>
    <mergeCell ref="E202:N202"/>
    <mergeCell ref="Q202:R202"/>
    <mergeCell ref="S202:AB202"/>
    <mergeCell ref="AE202:AF202"/>
    <mergeCell ref="AG202:AP202"/>
    <mergeCell ref="A197:AQ199"/>
    <mergeCell ref="C200:F200"/>
    <mergeCell ref="G200:O200"/>
    <mergeCell ref="P200:S200"/>
    <mergeCell ref="T200:AB200"/>
    <mergeCell ref="AC200:AF200"/>
    <mergeCell ref="AG200:AL200"/>
    <mergeCell ref="AM200:AO200"/>
    <mergeCell ref="D195:I195"/>
    <mergeCell ref="J195:Q195"/>
    <mergeCell ref="R195:Z195"/>
    <mergeCell ref="AA195:AC195"/>
    <mergeCell ref="AD195:AM195"/>
    <mergeCell ref="D196:I196"/>
    <mergeCell ref="J196:Q196"/>
    <mergeCell ref="R196:Z196"/>
    <mergeCell ref="AA196:AC196"/>
    <mergeCell ref="AD196:AM196"/>
    <mergeCell ref="D193:I193"/>
    <mergeCell ref="J193:Q193"/>
    <mergeCell ref="R193:Z193"/>
    <mergeCell ref="AA193:AC193"/>
    <mergeCell ref="AD193:AM193"/>
    <mergeCell ref="D194:I194"/>
    <mergeCell ref="J194:Q194"/>
    <mergeCell ref="R194:Z194"/>
    <mergeCell ref="AA194:AC194"/>
    <mergeCell ref="AD194:AM194"/>
    <mergeCell ref="X190:AD191"/>
    <mergeCell ref="AE190:AH191"/>
    <mergeCell ref="AI190:AJ191"/>
    <mergeCell ref="AK190:AL191"/>
    <mergeCell ref="AM190:AN191"/>
    <mergeCell ref="AO190:AP191"/>
    <mergeCell ref="B190:B191"/>
    <mergeCell ref="C190:E191"/>
    <mergeCell ref="F190:I191"/>
    <mergeCell ref="J190:P191"/>
    <mergeCell ref="Q190:R191"/>
    <mergeCell ref="V190:W191"/>
    <mergeCell ref="X188:AD189"/>
    <mergeCell ref="AE188:AH189"/>
    <mergeCell ref="AI188:AJ189"/>
    <mergeCell ref="AK188:AL189"/>
    <mergeCell ref="AM188:AN189"/>
    <mergeCell ref="AO188:AP189"/>
    <mergeCell ref="B188:B189"/>
    <mergeCell ref="C188:E189"/>
    <mergeCell ref="F188:I189"/>
    <mergeCell ref="J188:P189"/>
    <mergeCell ref="Q188:R189"/>
    <mergeCell ref="V188:W189"/>
    <mergeCell ref="X186:AD187"/>
    <mergeCell ref="AE186:AH187"/>
    <mergeCell ref="AI186:AJ187"/>
    <mergeCell ref="AK186:AL187"/>
    <mergeCell ref="AM186:AN187"/>
    <mergeCell ref="AO186:AP187"/>
    <mergeCell ref="B186:B187"/>
    <mergeCell ref="C186:E187"/>
    <mergeCell ref="F186:I187"/>
    <mergeCell ref="J186:P187"/>
    <mergeCell ref="Q186:R187"/>
    <mergeCell ref="V186:W187"/>
    <mergeCell ref="X184:AD185"/>
    <mergeCell ref="AE184:AH185"/>
    <mergeCell ref="AI184:AJ185"/>
    <mergeCell ref="AK184:AL185"/>
    <mergeCell ref="AM184:AN185"/>
    <mergeCell ref="AO184:AP185"/>
    <mergeCell ref="B184:B185"/>
    <mergeCell ref="C184:E185"/>
    <mergeCell ref="F184:I185"/>
    <mergeCell ref="J184:P185"/>
    <mergeCell ref="Q184:R185"/>
    <mergeCell ref="V184:W185"/>
    <mergeCell ref="X182:AD183"/>
    <mergeCell ref="AE182:AH183"/>
    <mergeCell ref="AI182:AJ183"/>
    <mergeCell ref="AK182:AL183"/>
    <mergeCell ref="AM182:AN183"/>
    <mergeCell ref="AO182:AP183"/>
    <mergeCell ref="B182:B183"/>
    <mergeCell ref="C182:E183"/>
    <mergeCell ref="F182:I183"/>
    <mergeCell ref="J182:P183"/>
    <mergeCell ref="Q182:R183"/>
    <mergeCell ref="V182:W183"/>
    <mergeCell ref="AE180:AH181"/>
    <mergeCell ref="AI180:AJ181"/>
    <mergeCell ref="AK180:AL181"/>
    <mergeCell ref="AM180:AN181"/>
    <mergeCell ref="AO180:AP181"/>
    <mergeCell ref="AI179:AN179"/>
    <mergeCell ref="AO179:AP179"/>
    <mergeCell ref="B180:B181"/>
    <mergeCell ref="C180:E181"/>
    <mergeCell ref="F180:I181"/>
    <mergeCell ref="J180:P181"/>
    <mergeCell ref="Q180:R181"/>
    <mergeCell ref="V180:W181"/>
    <mergeCell ref="X180:AD181"/>
    <mergeCell ref="C179:E179"/>
    <mergeCell ref="F179:I179"/>
    <mergeCell ref="J179:P179"/>
    <mergeCell ref="Q179:W179"/>
    <mergeCell ref="X179:AD179"/>
    <mergeCell ref="AE179:AH179"/>
    <mergeCell ref="C176:D176"/>
    <mergeCell ref="E176:N176"/>
    <mergeCell ref="Q176:R176"/>
    <mergeCell ref="S176:AB176"/>
    <mergeCell ref="AE176:AF176"/>
    <mergeCell ref="AG176:AP176"/>
    <mergeCell ref="C175:D175"/>
    <mergeCell ref="E175:N175"/>
    <mergeCell ref="Q175:R175"/>
    <mergeCell ref="S175:AB175"/>
    <mergeCell ref="AE175:AF175"/>
    <mergeCell ref="AG175:AP175"/>
    <mergeCell ref="C174:D174"/>
    <mergeCell ref="E174:N174"/>
    <mergeCell ref="Q174:R174"/>
    <mergeCell ref="S174:AB174"/>
    <mergeCell ref="AE174:AF174"/>
    <mergeCell ref="AG174:AP174"/>
    <mergeCell ref="A169:AQ171"/>
    <mergeCell ref="C172:F172"/>
    <mergeCell ref="G172:O172"/>
    <mergeCell ref="P172:S172"/>
    <mergeCell ref="T172:AB172"/>
    <mergeCell ref="AC172:AF172"/>
    <mergeCell ref="AG172:AL172"/>
    <mergeCell ref="AM172:AO172"/>
    <mergeCell ref="D167:I167"/>
    <mergeCell ref="J167:Q167"/>
    <mergeCell ref="R167:Z167"/>
    <mergeCell ref="AA167:AC167"/>
    <mergeCell ref="AD167:AM167"/>
    <mergeCell ref="D168:I168"/>
    <mergeCell ref="J168:Q168"/>
    <mergeCell ref="R168:Z168"/>
    <mergeCell ref="AA168:AC168"/>
    <mergeCell ref="AD168:AM168"/>
    <mergeCell ref="D165:I165"/>
    <mergeCell ref="J165:Q165"/>
    <mergeCell ref="R165:Z165"/>
    <mergeCell ref="AA165:AC165"/>
    <mergeCell ref="AD165:AM165"/>
    <mergeCell ref="D166:I166"/>
    <mergeCell ref="J166:Q166"/>
    <mergeCell ref="R166:Z166"/>
    <mergeCell ref="AA166:AC166"/>
    <mergeCell ref="AD166:AM166"/>
    <mergeCell ref="X162:AD163"/>
    <mergeCell ref="AE162:AH163"/>
    <mergeCell ref="AI162:AJ163"/>
    <mergeCell ref="AK162:AL163"/>
    <mergeCell ref="AM162:AN163"/>
    <mergeCell ref="AO162:AP163"/>
    <mergeCell ref="B162:B163"/>
    <mergeCell ref="C162:E163"/>
    <mergeCell ref="F162:I163"/>
    <mergeCell ref="J162:P163"/>
    <mergeCell ref="Q162:R163"/>
    <mergeCell ref="V162:W163"/>
    <mergeCell ref="X160:AD161"/>
    <mergeCell ref="AE160:AH161"/>
    <mergeCell ref="AI160:AJ161"/>
    <mergeCell ref="AK160:AL161"/>
    <mergeCell ref="AM160:AN161"/>
    <mergeCell ref="AO160:AP161"/>
    <mergeCell ref="B160:B161"/>
    <mergeCell ref="C160:E161"/>
    <mergeCell ref="F160:I161"/>
    <mergeCell ref="J160:P161"/>
    <mergeCell ref="Q160:R161"/>
    <mergeCell ref="V160:W161"/>
    <mergeCell ref="X158:AD159"/>
    <mergeCell ref="AE158:AH159"/>
    <mergeCell ref="AI158:AJ159"/>
    <mergeCell ref="AK158:AL159"/>
    <mergeCell ref="AM158:AN159"/>
    <mergeCell ref="AO158:AP159"/>
    <mergeCell ref="B158:B159"/>
    <mergeCell ref="C158:E159"/>
    <mergeCell ref="F158:I159"/>
    <mergeCell ref="J158:P159"/>
    <mergeCell ref="Q158:R159"/>
    <mergeCell ref="V158:W159"/>
    <mergeCell ref="X156:AD157"/>
    <mergeCell ref="AE156:AH157"/>
    <mergeCell ref="AI156:AJ157"/>
    <mergeCell ref="AK156:AL157"/>
    <mergeCell ref="AM156:AN157"/>
    <mergeCell ref="AO156:AP157"/>
    <mergeCell ref="B156:B157"/>
    <mergeCell ref="C156:E157"/>
    <mergeCell ref="F156:I157"/>
    <mergeCell ref="J156:P157"/>
    <mergeCell ref="Q156:R157"/>
    <mergeCell ref="V156:W157"/>
    <mergeCell ref="X154:AD155"/>
    <mergeCell ref="AE154:AH155"/>
    <mergeCell ref="AI154:AJ155"/>
    <mergeCell ref="AK154:AL155"/>
    <mergeCell ref="AM154:AN155"/>
    <mergeCell ref="AO154:AP155"/>
    <mergeCell ref="B154:B155"/>
    <mergeCell ref="C154:E155"/>
    <mergeCell ref="F154:I155"/>
    <mergeCell ref="J154:P155"/>
    <mergeCell ref="Q154:R155"/>
    <mergeCell ref="V154:W155"/>
    <mergeCell ref="AE152:AH153"/>
    <mergeCell ref="AI152:AJ153"/>
    <mergeCell ref="AK152:AL153"/>
    <mergeCell ref="AM152:AN153"/>
    <mergeCell ref="AO152:AP153"/>
    <mergeCell ref="AI151:AN151"/>
    <mergeCell ref="AO151:AP151"/>
    <mergeCell ref="B152:B153"/>
    <mergeCell ref="C152:E153"/>
    <mergeCell ref="F152:I153"/>
    <mergeCell ref="J152:P153"/>
    <mergeCell ref="Q152:R153"/>
    <mergeCell ref="V152:W153"/>
    <mergeCell ref="X152:AD153"/>
    <mergeCell ref="C151:E151"/>
    <mergeCell ref="F151:I151"/>
    <mergeCell ref="J151:P151"/>
    <mergeCell ref="Q151:W151"/>
    <mergeCell ref="X151:AD151"/>
    <mergeCell ref="AE151:AH151"/>
    <mergeCell ref="C148:D148"/>
    <mergeCell ref="E148:N148"/>
    <mergeCell ref="Q148:R148"/>
    <mergeCell ref="S148:AB148"/>
    <mergeCell ref="AE148:AF148"/>
    <mergeCell ref="AG148:AP148"/>
    <mergeCell ref="C147:D147"/>
    <mergeCell ref="E147:N147"/>
    <mergeCell ref="Q147:R147"/>
    <mergeCell ref="S147:AB147"/>
    <mergeCell ref="AE147:AF147"/>
    <mergeCell ref="AG147:AP147"/>
    <mergeCell ref="AM144:AO144"/>
    <mergeCell ref="C146:D146"/>
    <mergeCell ref="E146:N146"/>
    <mergeCell ref="Q146:R146"/>
    <mergeCell ref="S146:AB146"/>
    <mergeCell ref="AE146:AF146"/>
    <mergeCell ref="AG146:AP146"/>
    <mergeCell ref="A141:AQ143"/>
    <mergeCell ref="C144:F144"/>
    <mergeCell ref="G144:O144"/>
    <mergeCell ref="P144:S144"/>
    <mergeCell ref="T144:AB144"/>
    <mergeCell ref="AC144:AF144"/>
    <mergeCell ref="AG144:AL144"/>
    <mergeCell ref="D139:I139"/>
    <mergeCell ref="J139:Q139"/>
    <mergeCell ref="R139:Z139"/>
    <mergeCell ref="AA139:AC139"/>
    <mergeCell ref="AD139:AM139"/>
    <mergeCell ref="D140:I140"/>
    <mergeCell ref="J140:Q140"/>
    <mergeCell ref="R140:Z140"/>
    <mergeCell ref="AA140:AC140"/>
    <mergeCell ref="AD140:AM140"/>
    <mergeCell ref="D137:I137"/>
    <mergeCell ref="J137:Q137"/>
    <mergeCell ref="R137:Z137"/>
    <mergeCell ref="AA137:AC137"/>
    <mergeCell ref="AD137:AM137"/>
    <mergeCell ref="D138:I138"/>
    <mergeCell ref="J138:Q138"/>
    <mergeCell ref="R138:Z138"/>
    <mergeCell ref="AA138:AC138"/>
    <mergeCell ref="AD138:AM138"/>
    <mergeCell ref="X134:AD135"/>
    <mergeCell ref="AE134:AH135"/>
    <mergeCell ref="AI134:AJ135"/>
    <mergeCell ref="AK134:AL135"/>
    <mergeCell ref="AM134:AN135"/>
    <mergeCell ref="AO134:AP135"/>
    <mergeCell ref="B134:B135"/>
    <mergeCell ref="C134:E135"/>
    <mergeCell ref="F134:I135"/>
    <mergeCell ref="J134:P135"/>
    <mergeCell ref="Q134:R135"/>
    <mergeCell ref="V134:W135"/>
    <mergeCell ref="X132:AD133"/>
    <mergeCell ref="AE132:AH133"/>
    <mergeCell ref="AI132:AJ133"/>
    <mergeCell ref="AK132:AL133"/>
    <mergeCell ref="AM132:AN133"/>
    <mergeCell ref="AO132:AP133"/>
    <mergeCell ref="B132:B133"/>
    <mergeCell ref="C132:E133"/>
    <mergeCell ref="F132:I133"/>
    <mergeCell ref="J132:P133"/>
    <mergeCell ref="Q132:R133"/>
    <mergeCell ref="V132:W133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AI124:AJ125"/>
    <mergeCell ref="AK124:AL125"/>
    <mergeCell ref="AM124:AN125"/>
    <mergeCell ref="AO124:AP125"/>
    <mergeCell ref="B126:B127"/>
    <mergeCell ref="C126:E127"/>
    <mergeCell ref="F126:I127"/>
    <mergeCell ref="J126:P127"/>
    <mergeCell ref="Q126:R127"/>
    <mergeCell ref="V126:W127"/>
    <mergeCell ref="AI123:AN123"/>
    <mergeCell ref="AO123:AP123"/>
    <mergeCell ref="B124:B125"/>
    <mergeCell ref="C124:E125"/>
    <mergeCell ref="F124:I125"/>
    <mergeCell ref="J124:P125"/>
    <mergeCell ref="Q124:R125"/>
    <mergeCell ref="V124:W125"/>
    <mergeCell ref="X124:AD125"/>
    <mergeCell ref="AE124:AH125"/>
    <mergeCell ref="C123:E123"/>
    <mergeCell ref="F123:I123"/>
    <mergeCell ref="J123:P123"/>
    <mergeCell ref="Q123:W123"/>
    <mergeCell ref="X123:AD123"/>
    <mergeCell ref="AE123:AH123"/>
    <mergeCell ref="C120:D120"/>
    <mergeCell ref="E120:N120"/>
    <mergeCell ref="Q120:R120"/>
    <mergeCell ref="S120:AB120"/>
    <mergeCell ref="AE120:AF120"/>
    <mergeCell ref="AG120:AP120"/>
    <mergeCell ref="C119:D119"/>
    <mergeCell ref="E119:N119"/>
    <mergeCell ref="Q119:R119"/>
    <mergeCell ref="S119:AB119"/>
    <mergeCell ref="AE119:AF119"/>
    <mergeCell ref="AG119:AP119"/>
    <mergeCell ref="AM116:AO116"/>
    <mergeCell ref="C118:D118"/>
    <mergeCell ref="E118:N118"/>
    <mergeCell ref="Q118:R118"/>
    <mergeCell ref="S118:AB118"/>
    <mergeCell ref="AE118:AF118"/>
    <mergeCell ref="AG118:AP118"/>
    <mergeCell ref="C116:F116"/>
    <mergeCell ref="G116:O116"/>
    <mergeCell ref="P116:S116"/>
    <mergeCell ref="T116:AB116"/>
    <mergeCell ref="AC116:AF116"/>
    <mergeCell ref="AG116:AL116"/>
    <mergeCell ref="AM106:AN107"/>
    <mergeCell ref="AI102:AJ103"/>
    <mergeCell ref="AK102:AL103"/>
    <mergeCell ref="AM102:AN103"/>
    <mergeCell ref="AI104:AJ105"/>
    <mergeCell ref="AK104:AL105"/>
    <mergeCell ref="AM104:AN105"/>
    <mergeCell ref="AI98:AJ99"/>
    <mergeCell ref="AK98:AL99"/>
    <mergeCell ref="AM98:AN99"/>
    <mergeCell ref="AI100:AJ101"/>
    <mergeCell ref="AK100:AL101"/>
    <mergeCell ref="AM100:AN101"/>
    <mergeCell ref="AI78:AJ79"/>
    <mergeCell ref="AK78:AL79"/>
    <mergeCell ref="AM78:AN79"/>
    <mergeCell ref="AI96:AJ97"/>
    <mergeCell ref="AK96:AL97"/>
    <mergeCell ref="AM96:AN97"/>
    <mergeCell ref="A29:AQ31"/>
    <mergeCell ref="A57:AQ59"/>
    <mergeCell ref="A85:AQ87"/>
    <mergeCell ref="AI44:AJ45"/>
    <mergeCell ref="AK44:AL45"/>
    <mergeCell ref="D110:I110"/>
    <mergeCell ref="J110:Q110"/>
    <mergeCell ref="R110:Z110"/>
    <mergeCell ref="AA110:AC110"/>
    <mergeCell ref="AD110:AM110"/>
    <mergeCell ref="D111:I111"/>
    <mergeCell ref="J111:Q111"/>
    <mergeCell ref="R111:Z111"/>
    <mergeCell ref="AA111:AC111"/>
    <mergeCell ref="AD111:AM111"/>
    <mergeCell ref="AM44:AN45"/>
    <mergeCell ref="AI46:AJ47"/>
    <mergeCell ref="AK46:AL47"/>
    <mergeCell ref="AM46:AN47"/>
    <mergeCell ref="AI48:AJ49"/>
    <mergeCell ref="AK48:AL49"/>
    <mergeCell ref="AM48:AN49"/>
    <mergeCell ref="AI40:AJ41"/>
    <mergeCell ref="AK40:AL41"/>
    <mergeCell ref="AM40:AN41"/>
    <mergeCell ref="AI42:AJ43"/>
    <mergeCell ref="AK42:AL43"/>
    <mergeCell ref="AM42:AN43"/>
    <mergeCell ref="AI74:AJ75"/>
    <mergeCell ref="AK74:AL75"/>
    <mergeCell ref="AM74:AN75"/>
    <mergeCell ref="AI76:AJ77"/>
    <mergeCell ref="D109:I109"/>
    <mergeCell ref="J109:Q109"/>
    <mergeCell ref="R109:Z109"/>
    <mergeCell ref="AA109:AC109"/>
    <mergeCell ref="AD109:AM109"/>
    <mergeCell ref="A113:AQ115"/>
    <mergeCell ref="AO106:AP107"/>
    <mergeCell ref="AO104:AP105"/>
    <mergeCell ref="B106:B107"/>
    <mergeCell ref="C106:E107"/>
    <mergeCell ref="F106:I107"/>
    <mergeCell ref="J106:P107"/>
    <mergeCell ref="Q106:R107"/>
    <mergeCell ref="V106:W107"/>
    <mergeCell ref="X106:AD107"/>
    <mergeCell ref="AE106:AH107"/>
    <mergeCell ref="AO102:AP103"/>
    <mergeCell ref="B104:B105"/>
    <mergeCell ref="C104:E105"/>
    <mergeCell ref="F104:I105"/>
    <mergeCell ref="J104:P105"/>
    <mergeCell ref="Q104:R105"/>
    <mergeCell ref="V104:W105"/>
    <mergeCell ref="X104:AD105"/>
    <mergeCell ref="AE104:AH105"/>
    <mergeCell ref="D112:I112"/>
    <mergeCell ref="J112:Q112"/>
    <mergeCell ref="R112:Z112"/>
    <mergeCell ref="AA112:AC112"/>
    <mergeCell ref="AD112:AM112"/>
    <mergeCell ref="AI106:AJ107"/>
    <mergeCell ref="AK106:AL107"/>
    <mergeCell ref="AO100:AP101"/>
    <mergeCell ref="B102:B103"/>
    <mergeCell ref="C102:E103"/>
    <mergeCell ref="F102:I103"/>
    <mergeCell ref="J102:P103"/>
    <mergeCell ref="Q102:R103"/>
    <mergeCell ref="V102:W103"/>
    <mergeCell ref="X102:AD103"/>
    <mergeCell ref="AE102:AH103"/>
    <mergeCell ref="AO98:AP99"/>
    <mergeCell ref="B100:B101"/>
    <mergeCell ref="C100:E101"/>
    <mergeCell ref="F100:I101"/>
    <mergeCell ref="J100:P101"/>
    <mergeCell ref="Q100:R101"/>
    <mergeCell ref="V100:W101"/>
    <mergeCell ref="X100:AD101"/>
    <mergeCell ref="AE100:AH101"/>
    <mergeCell ref="AO96:AP97"/>
    <mergeCell ref="B98:B99"/>
    <mergeCell ref="C98:E99"/>
    <mergeCell ref="F98:I99"/>
    <mergeCell ref="J98:P99"/>
    <mergeCell ref="Q98:R99"/>
    <mergeCell ref="V98:W99"/>
    <mergeCell ref="X98:AD99"/>
    <mergeCell ref="AE98:AH99"/>
    <mergeCell ref="AI95:AN95"/>
    <mergeCell ref="AO95:AP95"/>
    <mergeCell ref="B96:B97"/>
    <mergeCell ref="C96:E97"/>
    <mergeCell ref="F96:I97"/>
    <mergeCell ref="J96:P97"/>
    <mergeCell ref="Q96:R97"/>
    <mergeCell ref="V96:W97"/>
    <mergeCell ref="X96:AD97"/>
    <mergeCell ref="AE96:AH97"/>
    <mergeCell ref="C95:E95"/>
    <mergeCell ref="F95:I95"/>
    <mergeCell ref="J95:P95"/>
    <mergeCell ref="Q95:W95"/>
    <mergeCell ref="X95:AD95"/>
    <mergeCell ref="AE95:AH95"/>
    <mergeCell ref="C92:D92"/>
    <mergeCell ref="E92:N92"/>
    <mergeCell ref="Q92:R92"/>
    <mergeCell ref="S92:AB92"/>
    <mergeCell ref="AE92:AF92"/>
    <mergeCell ref="AG92:AP92"/>
    <mergeCell ref="C91:D91"/>
    <mergeCell ref="E91:N91"/>
    <mergeCell ref="Q91:R91"/>
    <mergeCell ref="S91:AB91"/>
    <mergeCell ref="AE91:AF91"/>
    <mergeCell ref="AG91:AP91"/>
    <mergeCell ref="AM88:AO88"/>
    <mergeCell ref="C90:D90"/>
    <mergeCell ref="E90:N90"/>
    <mergeCell ref="Q90:R90"/>
    <mergeCell ref="S90:AB90"/>
    <mergeCell ref="AE90:AF90"/>
    <mergeCell ref="AG90:AP90"/>
    <mergeCell ref="C88:F88"/>
    <mergeCell ref="G88:O88"/>
    <mergeCell ref="P88:S88"/>
    <mergeCell ref="T88:AB88"/>
    <mergeCell ref="AC88:AF88"/>
    <mergeCell ref="AG88:AL88"/>
    <mergeCell ref="D84:I84"/>
    <mergeCell ref="J84:Q84"/>
    <mergeCell ref="R84:Z84"/>
    <mergeCell ref="AA84:AC84"/>
    <mergeCell ref="AD84:AM84"/>
    <mergeCell ref="D82:I82"/>
    <mergeCell ref="J82:Q82"/>
    <mergeCell ref="R82:Z82"/>
    <mergeCell ref="AA82:AC82"/>
    <mergeCell ref="AD82:AM82"/>
    <mergeCell ref="D83:I83"/>
    <mergeCell ref="J83:Q83"/>
    <mergeCell ref="R83:Z83"/>
    <mergeCell ref="AA83:AC83"/>
    <mergeCell ref="AD83:AM83"/>
    <mergeCell ref="D81:I81"/>
    <mergeCell ref="J81:Q81"/>
    <mergeCell ref="R81:Z81"/>
    <mergeCell ref="AA81:AC81"/>
    <mergeCell ref="AD81:AM81"/>
    <mergeCell ref="AO78:AP79"/>
    <mergeCell ref="AO76:AP77"/>
    <mergeCell ref="B78:B79"/>
    <mergeCell ref="C78:E79"/>
    <mergeCell ref="F78:I79"/>
    <mergeCell ref="J78:P79"/>
    <mergeCell ref="Q78:R79"/>
    <mergeCell ref="V78:W79"/>
    <mergeCell ref="X78:AD79"/>
    <mergeCell ref="AE78:AH79"/>
    <mergeCell ref="AO74:AP75"/>
    <mergeCell ref="B76:B77"/>
    <mergeCell ref="C76:E77"/>
    <mergeCell ref="F76:I77"/>
    <mergeCell ref="J76:P77"/>
    <mergeCell ref="Q76:R77"/>
    <mergeCell ref="V76:W77"/>
    <mergeCell ref="X76:AD77"/>
    <mergeCell ref="AE76:AH77"/>
    <mergeCell ref="AK76:AL77"/>
    <mergeCell ref="AM76:AN77"/>
    <mergeCell ref="AO72:AP73"/>
    <mergeCell ref="B74:B75"/>
    <mergeCell ref="C74:E75"/>
    <mergeCell ref="F74:I75"/>
    <mergeCell ref="J74:P75"/>
    <mergeCell ref="Q74:R75"/>
    <mergeCell ref="V74:W75"/>
    <mergeCell ref="X74:AD75"/>
    <mergeCell ref="AE74:AH75"/>
    <mergeCell ref="AO70:AP71"/>
    <mergeCell ref="B72:B73"/>
    <mergeCell ref="C72:E73"/>
    <mergeCell ref="F72:I73"/>
    <mergeCell ref="J72:P73"/>
    <mergeCell ref="Q72:R73"/>
    <mergeCell ref="V72:W73"/>
    <mergeCell ref="X72:AD73"/>
    <mergeCell ref="AE72:AH73"/>
    <mergeCell ref="AI70:AJ71"/>
    <mergeCell ref="AK70:AL71"/>
    <mergeCell ref="AM70:AN71"/>
    <mergeCell ref="AI72:AJ73"/>
    <mergeCell ref="AK72:AL73"/>
    <mergeCell ref="AM72:AN73"/>
    <mergeCell ref="AO68:AP69"/>
    <mergeCell ref="B70:B71"/>
    <mergeCell ref="C70:E71"/>
    <mergeCell ref="F70:I71"/>
    <mergeCell ref="J70:P71"/>
    <mergeCell ref="Q70:R71"/>
    <mergeCell ref="V70:W71"/>
    <mergeCell ref="X70:AD71"/>
    <mergeCell ref="AE70:AH71"/>
    <mergeCell ref="AI67:AN67"/>
    <mergeCell ref="AO67:AP67"/>
    <mergeCell ref="B68:B69"/>
    <mergeCell ref="C68:E69"/>
    <mergeCell ref="F68:I69"/>
    <mergeCell ref="J68:P69"/>
    <mergeCell ref="Q68:R69"/>
    <mergeCell ref="V68:W69"/>
    <mergeCell ref="X68:AD69"/>
    <mergeCell ref="AE68:AH69"/>
    <mergeCell ref="C67:E67"/>
    <mergeCell ref="F67:I67"/>
    <mergeCell ref="J67:P67"/>
    <mergeCell ref="Q67:W67"/>
    <mergeCell ref="X67:AD67"/>
    <mergeCell ref="AE67:AH67"/>
    <mergeCell ref="AI68:AJ69"/>
    <mergeCell ref="AK68:AL69"/>
    <mergeCell ref="AM68:AN69"/>
    <mergeCell ref="C64:D64"/>
    <mergeCell ref="E64:N64"/>
    <mergeCell ref="Q64:R64"/>
    <mergeCell ref="S64:AB64"/>
    <mergeCell ref="AE64:AF64"/>
    <mergeCell ref="AG64:AP64"/>
    <mergeCell ref="C63:D63"/>
    <mergeCell ref="E63:N63"/>
    <mergeCell ref="Q63:R63"/>
    <mergeCell ref="S63:AB63"/>
    <mergeCell ref="AE63:AF63"/>
    <mergeCell ref="AG63:AP63"/>
    <mergeCell ref="AM60:AO60"/>
    <mergeCell ref="C62:D62"/>
    <mergeCell ref="E62:N62"/>
    <mergeCell ref="Q62:R62"/>
    <mergeCell ref="S62:AB62"/>
    <mergeCell ref="AE62:AF62"/>
    <mergeCell ref="AG62:AP62"/>
    <mergeCell ref="C60:F60"/>
    <mergeCell ref="G60:O60"/>
    <mergeCell ref="P60:S60"/>
    <mergeCell ref="T60:AB60"/>
    <mergeCell ref="AC60:AF60"/>
    <mergeCell ref="AG60:AL60"/>
    <mergeCell ref="D56:I56"/>
    <mergeCell ref="J56:Q56"/>
    <mergeCell ref="R56:Z56"/>
    <mergeCell ref="AA56:AC56"/>
    <mergeCell ref="AD56:AM56"/>
    <mergeCell ref="D54:I54"/>
    <mergeCell ref="J54:Q54"/>
    <mergeCell ref="R54:Z54"/>
    <mergeCell ref="AA54:AC54"/>
    <mergeCell ref="AD54:AM54"/>
    <mergeCell ref="D55:I55"/>
    <mergeCell ref="J55:Q55"/>
    <mergeCell ref="R55:Z55"/>
    <mergeCell ref="AA55:AC55"/>
    <mergeCell ref="AD55:AM55"/>
    <mergeCell ref="D53:I53"/>
    <mergeCell ref="J53:Q53"/>
    <mergeCell ref="R53:Z53"/>
    <mergeCell ref="AA53:AC53"/>
    <mergeCell ref="AD53:AM53"/>
    <mergeCell ref="AO50:AP51"/>
    <mergeCell ref="AO48:AP49"/>
    <mergeCell ref="B50:B51"/>
    <mergeCell ref="C50:E51"/>
    <mergeCell ref="F50:I51"/>
    <mergeCell ref="J50:P51"/>
    <mergeCell ref="Q50:R51"/>
    <mergeCell ref="V50:W51"/>
    <mergeCell ref="X50:AD51"/>
    <mergeCell ref="AE50:AH51"/>
    <mergeCell ref="AO46:AP47"/>
    <mergeCell ref="B48:B49"/>
    <mergeCell ref="C48:E49"/>
    <mergeCell ref="F48:I49"/>
    <mergeCell ref="J48:P49"/>
    <mergeCell ref="Q48:R49"/>
    <mergeCell ref="V48:W49"/>
    <mergeCell ref="X48:AD49"/>
    <mergeCell ref="AE48:AH49"/>
    <mergeCell ref="AI50:AJ51"/>
    <mergeCell ref="AK50:AL51"/>
    <mergeCell ref="AM50:AN51"/>
    <mergeCell ref="AO44:AP45"/>
    <mergeCell ref="B46:B47"/>
    <mergeCell ref="C46:E47"/>
    <mergeCell ref="F46:I47"/>
    <mergeCell ref="J46:P47"/>
    <mergeCell ref="Q46:R47"/>
    <mergeCell ref="V46:W47"/>
    <mergeCell ref="X46:AD47"/>
    <mergeCell ref="AE46:AH47"/>
    <mergeCell ref="AO42:AP43"/>
    <mergeCell ref="B44:B45"/>
    <mergeCell ref="C44:E45"/>
    <mergeCell ref="F44:I45"/>
    <mergeCell ref="J44:P45"/>
    <mergeCell ref="Q44:R45"/>
    <mergeCell ref="V44:W45"/>
    <mergeCell ref="X44:AD45"/>
    <mergeCell ref="AE44:AH45"/>
    <mergeCell ref="AO40:AP41"/>
    <mergeCell ref="B42:B43"/>
    <mergeCell ref="C42:E43"/>
    <mergeCell ref="F42:I43"/>
    <mergeCell ref="J42:P43"/>
    <mergeCell ref="Q42:R43"/>
    <mergeCell ref="V42:W43"/>
    <mergeCell ref="X42:AD43"/>
    <mergeCell ref="AE42:AH43"/>
    <mergeCell ref="AI39:AN39"/>
    <mergeCell ref="AO39:AP39"/>
    <mergeCell ref="B40:B41"/>
    <mergeCell ref="C40:E41"/>
    <mergeCell ref="F40:I41"/>
    <mergeCell ref="J40:P41"/>
    <mergeCell ref="Q40:R41"/>
    <mergeCell ref="V40:W41"/>
    <mergeCell ref="X40:AD41"/>
    <mergeCell ref="AE40:AH41"/>
    <mergeCell ref="C39:E39"/>
    <mergeCell ref="F39:I39"/>
    <mergeCell ref="J39:P39"/>
    <mergeCell ref="Q39:W39"/>
    <mergeCell ref="X39:AD39"/>
    <mergeCell ref="AE39:AH39"/>
    <mergeCell ref="C36:D36"/>
    <mergeCell ref="E36:N36"/>
    <mergeCell ref="Q36:R36"/>
    <mergeCell ref="S36:AB36"/>
    <mergeCell ref="AE36:AF36"/>
    <mergeCell ref="AG36:AP36"/>
    <mergeCell ref="C35:D35"/>
    <mergeCell ref="E35:N35"/>
    <mergeCell ref="Q35:R35"/>
    <mergeCell ref="S35:AB35"/>
    <mergeCell ref="AE35:AF35"/>
    <mergeCell ref="AG35:AP35"/>
    <mergeCell ref="AM32:AO32"/>
    <mergeCell ref="C34:D34"/>
    <mergeCell ref="E34:N34"/>
    <mergeCell ref="Q34:R34"/>
    <mergeCell ref="S34:AB34"/>
    <mergeCell ref="AE34:AF34"/>
    <mergeCell ref="AG34:AP34"/>
    <mergeCell ref="C32:F32"/>
    <mergeCell ref="G32:O32"/>
    <mergeCell ref="P32:S32"/>
    <mergeCell ref="T32:AB32"/>
    <mergeCell ref="AC32:AF32"/>
    <mergeCell ref="AG32:AL32"/>
    <mergeCell ref="D28:I28"/>
    <mergeCell ref="J28:Q28"/>
    <mergeCell ref="R28:Z28"/>
    <mergeCell ref="AA28:AC28"/>
    <mergeCell ref="AD28:AM28"/>
    <mergeCell ref="D26:I26"/>
    <mergeCell ref="J26:Q26"/>
    <mergeCell ref="R26:Z26"/>
    <mergeCell ref="AA26:AC26"/>
    <mergeCell ref="AD26:AM26"/>
    <mergeCell ref="D27:I27"/>
    <mergeCell ref="J27:Q27"/>
    <mergeCell ref="R27:Z27"/>
    <mergeCell ref="AA27:AC27"/>
    <mergeCell ref="AD27:AM27"/>
    <mergeCell ref="D25:I25"/>
    <mergeCell ref="J25:Q25"/>
    <mergeCell ref="R25:Z25"/>
    <mergeCell ref="AA25:AC25"/>
    <mergeCell ref="AD25:AM25"/>
    <mergeCell ref="AO22:AP23"/>
    <mergeCell ref="AO20:AP21"/>
    <mergeCell ref="B22:B23"/>
    <mergeCell ref="C22:E23"/>
    <mergeCell ref="F22:I23"/>
    <mergeCell ref="J22:P23"/>
    <mergeCell ref="Q22:R23"/>
    <mergeCell ref="V22:W23"/>
    <mergeCell ref="X22:AD23"/>
    <mergeCell ref="AE22:AH23"/>
    <mergeCell ref="AO18:AP19"/>
    <mergeCell ref="B20:B21"/>
    <mergeCell ref="C20:E21"/>
    <mergeCell ref="F20:I21"/>
    <mergeCell ref="J20:P21"/>
    <mergeCell ref="Q20:R21"/>
    <mergeCell ref="V20:W21"/>
    <mergeCell ref="X20:AD21"/>
    <mergeCell ref="AE20:AH21"/>
    <mergeCell ref="AI18:AJ19"/>
    <mergeCell ref="AK18:AL19"/>
    <mergeCell ref="AM18:AN19"/>
    <mergeCell ref="AI20:AJ21"/>
    <mergeCell ref="AK20:AL21"/>
    <mergeCell ref="AM20:AN21"/>
    <mergeCell ref="AI22:AJ23"/>
    <mergeCell ref="AK22:AL23"/>
    <mergeCell ref="AM22:AN23"/>
    <mergeCell ref="AM12:AN13"/>
    <mergeCell ref="AO16:AP17"/>
    <mergeCell ref="B18:B19"/>
    <mergeCell ref="C18:E19"/>
    <mergeCell ref="F18:I19"/>
    <mergeCell ref="J18:P19"/>
    <mergeCell ref="Q18:R19"/>
    <mergeCell ref="V18:W19"/>
    <mergeCell ref="X18:AD19"/>
    <mergeCell ref="AE18:AH19"/>
    <mergeCell ref="AO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J17"/>
    <mergeCell ref="AK16:AL17"/>
    <mergeCell ref="AM16:AN17"/>
    <mergeCell ref="AI14:AJ15"/>
    <mergeCell ref="AK14:AL15"/>
    <mergeCell ref="AM14:AN15"/>
    <mergeCell ref="E6:N6"/>
    <mergeCell ref="Q6:R6"/>
    <mergeCell ref="S6:AB6"/>
    <mergeCell ref="AE6:AF6"/>
    <mergeCell ref="AG6:AP6"/>
    <mergeCell ref="AO12:AP13"/>
    <mergeCell ref="B14:B15"/>
    <mergeCell ref="C14:E15"/>
    <mergeCell ref="F14:I15"/>
    <mergeCell ref="J14:P15"/>
    <mergeCell ref="Q14:R15"/>
    <mergeCell ref="V14:W15"/>
    <mergeCell ref="X14:AD15"/>
    <mergeCell ref="AE14:AH15"/>
    <mergeCell ref="AI11:AN11"/>
    <mergeCell ref="AO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C11:E11"/>
    <mergeCell ref="F11:I11"/>
    <mergeCell ref="J11:P11"/>
    <mergeCell ref="Q11:W11"/>
    <mergeCell ref="X11:AD11"/>
    <mergeCell ref="AE11:AH11"/>
    <mergeCell ref="AI12:AJ13"/>
    <mergeCell ref="AK12:AL13"/>
    <mergeCell ref="AY11:AZ11"/>
    <mergeCell ref="AY12:AZ12"/>
    <mergeCell ref="AZ39:BA39"/>
    <mergeCell ref="AZ40:BA40"/>
    <mergeCell ref="AZ41:BA41"/>
    <mergeCell ref="AY68:AZ68"/>
    <mergeCell ref="AY69:AZ69"/>
    <mergeCell ref="AY70:AZ70"/>
    <mergeCell ref="AY96:AZ96"/>
    <mergeCell ref="AY97:AZ97"/>
    <mergeCell ref="AY98:AZ98"/>
    <mergeCell ref="A1:AQ3"/>
    <mergeCell ref="C4:F4"/>
    <mergeCell ref="G4:O4"/>
    <mergeCell ref="P4:S4"/>
    <mergeCell ref="T4:AB4"/>
    <mergeCell ref="AC4:AF4"/>
    <mergeCell ref="AG4:AL4"/>
    <mergeCell ref="AM4:AO4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</mergeCells>
  <phoneticPr fontId="3"/>
  <conditionalFormatting sqref="AM4:AO4">
    <cfRule type="expression" dxfId="102" priority="60">
      <formula>WEEKDAY(AM4)=7</formula>
    </cfRule>
    <cfRule type="expression" dxfId="101" priority="61">
      <formula>WEEKDAY(AM4)=1</formula>
    </cfRule>
  </conditionalFormatting>
  <conditionalFormatting sqref="AM60:AO60">
    <cfRule type="expression" dxfId="100" priority="53">
      <formula>WEEKDAY(AM60)=7</formula>
    </cfRule>
    <cfRule type="expression" dxfId="99" priority="54">
      <formula>WEEKDAY(AM60)=1</formula>
    </cfRule>
    <cfRule type="expression" dxfId="98" priority="55">
      <formula>WEEKDAY(AM60)=1</formula>
    </cfRule>
    <cfRule type="expression" dxfId="97" priority="56">
      <formula>WEEKDAY(AM60)=7</formula>
    </cfRule>
    <cfRule type="expression" dxfId="96" priority="57">
      <formula>WEEKDAY(AM60)=1</formula>
    </cfRule>
  </conditionalFormatting>
  <conditionalFormatting sqref="AM32:AO32">
    <cfRule type="expression" dxfId="95" priority="46">
      <formula>WEEKDAY(AM32)=7</formula>
    </cfRule>
    <cfRule type="expression" dxfId="94" priority="47">
      <formula>WEEKDAY(AM32)=1</formula>
    </cfRule>
  </conditionalFormatting>
  <conditionalFormatting sqref="AM88:AO88">
    <cfRule type="expression" dxfId="93" priority="21">
      <formula>WEEKDAY(AM88)=7</formula>
    </cfRule>
    <cfRule type="expression" dxfId="92" priority="22">
      <formula>WEEKDAY(AM88)=1</formula>
    </cfRule>
    <cfRule type="expression" dxfId="91" priority="23">
      <formula>WEEKDAY(AM88)=1</formula>
    </cfRule>
    <cfRule type="expression" dxfId="90" priority="24">
      <formula>WEEKDAY(AM88)=7</formula>
    </cfRule>
    <cfRule type="expression" dxfId="89" priority="25">
      <formula>WEEKDAY(AM88)=1</formula>
    </cfRule>
  </conditionalFormatting>
  <conditionalFormatting sqref="AM116:AO116">
    <cfRule type="expression" dxfId="88" priority="16">
      <formula>WEEKDAY(AM116)=7</formula>
    </cfRule>
    <cfRule type="expression" dxfId="87" priority="17">
      <formula>WEEKDAY(AM116)=1</formula>
    </cfRule>
    <cfRule type="expression" dxfId="86" priority="18">
      <formula>WEEKDAY(AM116)=1</formula>
    </cfRule>
    <cfRule type="expression" dxfId="85" priority="19">
      <formula>WEEKDAY(AM116)=7</formula>
    </cfRule>
    <cfRule type="expression" dxfId="84" priority="20">
      <formula>WEEKDAY(AM116)=1</formula>
    </cfRule>
  </conditionalFormatting>
  <conditionalFormatting sqref="AM144:AO144">
    <cfRule type="expression" dxfId="83" priority="11">
      <formula>WEEKDAY(AM144)=7</formula>
    </cfRule>
    <cfRule type="expression" dxfId="82" priority="12">
      <formula>WEEKDAY(AM144)=1</formula>
    </cfRule>
    <cfRule type="expression" dxfId="81" priority="13">
      <formula>WEEKDAY(AM144)=1</formula>
    </cfRule>
    <cfRule type="expression" dxfId="80" priority="14">
      <formula>WEEKDAY(AM144)=7</formula>
    </cfRule>
    <cfRule type="expression" dxfId="79" priority="15">
      <formula>WEEKDAY(AM144)=1</formula>
    </cfRule>
  </conditionalFormatting>
  <conditionalFormatting sqref="AM172:AO172">
    <cfRule type="expression" dxfId="78" priority="6">
      <formula>WEEKDAY(AM172)=7</formula>
    </cfRule>
    <cfRule type="expression" dxfId="77" priority="7">
      <formula>WEEKDAY(AM172)=1</formula>
    </cfRule>
    <cfRule type="expression" dxfId="76" priority="8">
      <formula>WEEKDAY(AM172)=1</formula>
    </cfRule>
    <cfRule type="expression" dxfId="75" priority="9">
      <formula>WEEKDAY(AM172)=7</formula>
    </cfRule>
    <cfRule type="expression" dxfId="74" priority="10">
      <formula>WEEKDAY(AM172)=1</formula>
    </cfRule>
  </conditionalFormatting>
  <conditionalFormatting sqref="AM200:AO200">
    <cfRule type="expression" dxfId="73" priority="1">
      <formula>WEEKDAY(AM200)=7</formula>
    </cfRule>
    <cfRule type="expression" dxfId="72" priority="2">
      <formula>WEEKDAY(AM200)=1</formula>
    </cfRule>
    <cfRule type="expression" dxfId="71" priority="3">
      <formula>WEEKDAY(AM200)=1</formula>
    </cfRule>
    <cfRule type="expression" dxfId="70" priority="4">
      <formula>WEEKDAY(AM200)=7</formula>
    </cfRule>
    <cfRule type="expression" dxfId="69" priority="5">
      <formula>WEEKDAY(AM200)=1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82" orientation="landscape" horizontalDpi="4294967293" verticalDpi="0" r:id="rId1"/>
  <rowBreaks count="7" manualBreakCount="7">
    <brk id="28" max="16383" man="1"/>
    <brk id="56" max="16383" man="1"/>
    <brk id="84" max="16383" man="1"/>
    <brk id="112" max="46" man="1"/>
    <brk id="140" max="46" man="1"/>
    <brk id="168" max="46" man="1"/>
    <brk id="196" max="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4"/>
  <sheetViews>
    <sheetView view="pageBreakPreview" topLeftCell="A187" zoomScale="80" zoomScaleNormal="100" zoomScaleSheetLayoutView="80" workbookViewId="0">
      <selection activeCell="C96" sqref="C96:E97"/>
    </sheetView>
  </sheetViews>
  <sheetFormatPr defaultColWidth="3.5" defaultRowHeight="13.5"/>
  <cols>
    <col min="1" max="43" width="3.5" style="93"/>
    <col min="44" max="44" width="3.5" style="93" hidden="1" customWidth="1"/>
    <col min="45" max="46" width="3.5" style="95" hidden="1" customWidth="1"/>
    <col min="47" max="47" width="3.5" style="93" hidden="1" customWidth="1"/>
    <col min="48" max="49" width="3.5" style="93"/>
    <col min="50" max="50" width="5.125" style="93" bestFit="1" customWidth="1"/>
    <col min="51" max="52" width="9.5" style="93" bestFit="1" customWidth="1"/>
    <col min="53" max="16384" width="3.5" style="93"/>
  </cols>
  <sheetData>
    <row r="1" spans="1:52" ht="18" customHeight="1">
      <c r="A1" s="265" t="s">
        <v>224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7"/>
      <c r="AS1" s="94">
        <v>1</v>
      </c>
    </row>
    <row r="2" spans="1:52" ht="18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7"/>
    </row>
    <row r="3" spans="1:52" ht="18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7"/>
    </row>
    <row r="4" spans="1:52" ht="24.75" customHeight="1">
      <c r="C4" s="268" t="s">
        <v>157</v>
      </c>
      <c r="D4" s="268"/>
      <c r="E4" s="268"/>
      <c r="F4" s="268"/>
      <c r="G4" s="417" t="s">
        <v>205</v>
      </c>
      <c r="H4" s="269"/>
      <c r="I4" s="269"/>
      <c r="J4" s="269"/>
      <c r="K4" s="269"/>
      <c r="L4" s="269"/>
      <c r="M4" s="269"/>
      <c r="N4" s="269"/>
      <c r="O4" s="269"/>
      <c r="P4" s="268" t="s">
        <v>158</v>
      </c>
      <c r="Q4" s="268"/>
      <c r="R4" s="268"/>
      <c r="S4" s="268"/>
      <c r="T4" s="403" t="str">
        <f>E6</f>
        <v>ＦＣアリーバ</v>
      </c>
      <c r="U4" s="268"/>
      <c r="V4" s="268"/>
      <c r="W4" s="268"/>
      <c r="X4" s="268"/>
      <c r="Y4" s="268"/>
      <c r="Z4" s="268"/>
      <c r="AA4" s="268"/>
      <c r="AB4" s="268"/>
      <c r="AC4" s="268" t="s">
        <v>159</v>
      </c>
      <c r="AD4" s="268"/>
      <c r="AE4" s="268"/>
      <c r="AF4" s="268"/>
      <c r="AG4" s="270">
        <v>44101</v>
      </c>
      <c r="AH4" s="271"/>
      <c r="AI4" s="271"/>
      <c r="AJ4" s="271"/>
      <c r="AK4" s="271"/>
      <c r="AL4" s="271"/>
      <c r="AM4" s="272" t="s">
        <v>186</v>
      </c>
      <c r="AN4" s="272"/>
      <c r="AO4" s="273"/>
      <c r="AP4" s="96"/>
    </row>
    <row r="5" spans="1:52" ht="18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  <c r="X5" s="97"/>
      <c r="Y5" s="97"/>
      <c r="Z5" s="97"/>
      <c r="AA5" s="97"/>
      <c r="AB5" s="97"/>
      <c r="AC5" s="97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1:52" ht="24.95" customHeight="1">
      <c r="C6" s="292">
        <v>1</v>
      </c>
      <c r="D6" s="292"/>
      <c r="E6" s="293" t="s">
        <v>10</v>
      </c>
      <c r="F6" s="293"/>
      <c r="G6" s="293"/>
      <c r="H6" s="293"/>
      <c r="I6" s="293"/>
      <c r="J6" s="293"/>
      <c r="K6" s="293"/>
      <c r="L6" s="293"/>
      <c r="M6" s="293"/>
      <c r="N6" s="293"/>
      <c r="O6" s="96"/>
      <c r="P6" s="96"/>
      <c r="Q6" s="294">
        <v>4</v>
      </c>
      <c r="R6" s="294"/>
      <c r="S6" s="293" t="s">
        <v>199</v>
      </c>
      <c r="T6" s="293"/>
      <c r="U6" s="293"/>
      <c r="V6" s="293"/>
      <c r="W6" s="293"/>
      <c r="X6" s="293"/>
      <c r="Y6" s="293"/>
      <c r="Z6" s="293"/>
      <c r="AA6" s="293"/>
      <c r="AB6" s="293"/>
      <c r="AC6" s="97"/>
      <c r="AD6" s="96"/>
      <c r="AE6" s="295">
        <v>7</v>
      </c>
      <c r="AF6" s="295"/>
      <c r="AG6" s="296" t="s">
        <v>203</v>
      </c>
      <c r="AH6" s="296"/>
      <c r="AI6" s="296"/>
      <c r="AJ6" s="296"/>
      <c r="AK6" s="296"/>
      <c r="AL6" s="296"/>
      <c r="AM6" s="296"/>
      <c r="AN6" s="296"/>
      <c r="AO6" s="296"/>
      <c r="AP6" s="296"/>
    </row>
    <row r="7" spans="1:52" ht="24.95" customHeight="1">
      <c r="C7" s="284">
        <v>2</v>
      </c>
      <c r="D7" s="284"/>
      <c r="E7" s="285" t="s">
        <v>51</v>
      </c>
      <c r="F7" s="286"/>
      <c r="G7" s="286"/>
      <c r="H7" s="286"/>
      <c r="I7" s="286"/>
      <c r="J7" s="286"/>
      <c r="K7" s="286"/>
      <c r="L7" s="286"/>
      <c r="M7" s="286"/>
      <c r="N7" s="287"/>
      <c r="O7" s="96"/>
      <c r="P7" s="96"/>
      <c r="Q7" s="288">
        <v>5</v>
      </c>
      <c r="R7" s="288"/>
      <c r="S7" s="289" t="s">
        <v>200</v>
      </c>
      <c r="T7" s="289"/>
      <c r="U7" s="289"/>
      <c r="V7" s="289"/>
      <c r="W7" s="289"/>
      <c r="X7" s="289"/>
      <c r="Y7" s="289"/>
      <c r="Z7" s="289"/>
      <c r="AA7" s="289"/>
      <c r="AB7" s="289"/>
      <c r="AC7" s="97"/>
      <c r="AD7" s="96"/>
      <c r="AE7" s="290">
        <v>8</v>
      </c>
      <c r="AF7" s="290"/>
      <c r="AG7" s="291" t="s">
        <v>204</v>
      </c>
      <c r="AH7" s="291"/>
      <c r="AI7" s="291"/>
      <c r="AJ7" s="291"/>
      <c r="AK7" s="291"/>
      <c r="AL7" s="291"/>
      <c r="AM7" s="291"/>
      <c r="AN7" s="291"/>
      <c r="AO7" s="291"/>
      <c r="AP7" s="291"/>
    </row>
    <row r="8" spans="1:52" ht="24.95" customHeight="1">
      <c r="C8" s="274">
        <v>3</v>
      </c>
      <c r="D8" s="274"/>
      <c r="E8" s="275" t="s">
        <v>50</v>
      </c>
      <c r="F8" s="276"/>
      <c r="G8" s="276"/>
      <c r="H8" s="276"/>
      <c r="I8" s="276"/>
      <c r="J8" s="276"/>
      <c r="K8" s="276"/>
      <c r="L8" s="276"/>
      <c r="M8" s="276"/>
      <c r="N8" s="277"/>
      <c r="O8" s="96"/>
      <c r="P8" s="96"/>
      <c r="Q8" s="278">
        <v>6</v>
      </c>
      <c r="R8" s="278"/>
      <c r="S8" s="279" t="s">
        <v>53</v>
      </c>
      <c r="T8" s="280"/>
      <c r="U8" s="280"/>
      <c r="V8" s="280"/>
      <c r="W8" s="280"/>
      <c r="X8" s="280"/>
      <c r="Y8" s="280"/>
      <c r="Z8" s="280"/>
      <c r="AA8" s="280"/>
      <c r="AB8" s="281"/>
      <c r="AC8" s="97"/>
      <c r="AD8" s="96"/>
      <c r="AE8" s="282"/>
      <c r="AF8" s="282"/>
      <c r="AG8" s="283"/>
      <c r="AH8" s="283"/>
      <c r="AI8" s="283"/>
      <c r="AJ8" s="283"/>
      <c r="AK8" s="283"/>
      <c r="AL8" s="283"/>
      <c r="AM8" s="283"/>
      <c r="AN8" s="283"/>
      <c r="AO8" s="283"/>
      <c r="AP8" s="283"/>
    </row>
    <row r="9" spans="1:52" ht="18" customHeight="1">
      <c r="C9" s="98"/>
      <c r="D9" s="96"/>
      <c r="E9" s="96"/>
      <c r="F9" s="96"/>
      <c r="G9" s="96"/>
      <c r="H9" s="96"/>
      <c r="T9" s="96"/>
      <c r="V9" s="96"/>
      <c r="X9" s="96"/>
      <c r="Z9" s="96"/>
      <c r="AB9" s="96"/>
      <c r="AC9" s="96"/>
    </row>
    <row r="10" spans="1:52" ht="21.95" customHeight="1" thickBot="1">
      <c r="B10" s="95" t="s">
        <v>164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52" ht="21.95" customHeight="1" thickBot="1">
      <c r="B11" s="99"/>
      <c r="C11" s="342" t="s">
        <v>165</v>
      </c>
      <c r="D11" s="343"/>
      <c r="E11" s="327"/>
      <c r="F11" s="342" t="s">
        <v>166</v>
      </c>
      <c r="G11" s="343"/>
      <c r="H11" s="343"/>
      <c r="I11" s="327"/>
      <c r="J11" s="343" t="s">
        <v>167</v>
      </c>
      <c r="K11" s="343"/>
      <c r="L11" s="343"/>
      <c r="M11" s="343"/>
      <c r="N11" s="343"/>
      <c r="O11" s="343"/>
      <c r="P11" s="344"/>
      <c r="Q11" s="345" t="s">
        <v>168</v>
      </c>
      <c r="R11" s="345"/>
      <c r="S11" s="345"/>
      <c r="T11" s="345"/>
      <c r="U11" s="345"/>
      <c r="V11" s="345"/>
      <c r="W11" s="345"/>
      <c r="X11" s="326" t="s">
        <v>167</v>
      </c>
      <c r="Y11" s="343"/>
      <c r="Z11" s="343"/>
      <c r="AA11" s="343"/>
      <c r="AB11" s="343"/>
      <c r="AC11" s="343"/>
      <c r="AD11" s="327"/>
      <c r="AE11" s="342" t="s">
        <v>166</v>
      </c>
      <c r="AF11" s="343"/>
      <c r="AG11" s="343"/>
      <c r="AH11" s="327"/>
      <c r="AI11" s="324" t="s">
        <v>169</v>
      </c>
      <c r="AJ11" s="325"/>
      <c r="AK11" s="325"/>
      <c r="AL11" s="325"/>
      <c r="AM11" s="325"/>
      <c r="AN11" s="325"/>
      <c r="AO11" s="326" t="s">
        <v>170</v>
      </c>
      <c r="AP11" s="327"/>
      <c r="AY11" s="263"/>
      <c r="AZ11" s="263"/>
    </row>
    <row r="12" spans="1:52" ht="18" customHeight="1">
      <c r="B12" s="328">
        <v>1</v>
      </c>
      <c r="C12" s="329">
        <v>0.35416666666666669</v>
      </c>
      <c r="D12" s="330"/>
      <c r="E12" s="331"/>
      <c r="F12" s="332"/>
      <c r="G12" s="333"/>
      <c r="H12" s="333"/>
      <c r="I12" s="334"/>
      <c r="J12" s="335" t="str">
        <f>E6</f>
        <v>ＦＣアリーバ</v>
      </c>
      <c r="K12" s="336"/>
      <c r="L12" s="336"/>
      <c r="M12" s="336"/>
      <c r="N12" s="336"/>
      <c r="O12" s="336"/>
      <c r="P12" s="337"/>
      <c r="Q12" s="338">
        <f>S12+S13</f>
        <v>14</v>
      </c>
      <c r="R12" s="339"/>
      <c r="S12" s="100">
        <v>6</v>
      </c>
      <c r="T12" s="101" t="s">
        <v>171</v>
      </c>
      <c r="U12" s="100">
        <v>0</v>
      </c>
      <c r="V12" s="317">
        <f>U12+U13</f>
        <v>0</v>
      </c>
      <c r="W12" s="318"/>
      <c r="X12" s="340" t="str">
        <f>E7</f>
        <v>ＳＵＧＡＯ.ＳＣ</v>
      </c>
      <c r="Y12" s="336"/>
      <c r="Z12" s="336"/>
      <c r="AA12" s="336"/>
      <c r="AB12" s="336"/>
      <c r="AC12" s="336"/>
      <c r="AD12" s="341"/>
      <c r="AE12" s="332"/>
      <c r="AF12" s="333"/>
      <c r="AG12" s="333"/>
      <c r="AH12" s="334"/>
      <c r="AI12" s="346">
        <v>3</v>
      </c>
      <c r="AJ12" s="347"/>
      <c r="AK12" s="347">
        <v>4</v>
      </c>
      <c r="AL12" s="347"/>
      <c r="AM12" s="347">
        <v>4</v>
      </c>
      <c r="AN12" s="350"/>
      <c r="AO12" s="297">
        <v>3</v>
      </c>
      <c r="AP12" s="298"/>
      <c r="AS12" s="95">
        <v>1</v>
      </c>
      <c r="AT12" s="95">
        <v>2</v>
      </c>
      <c r="AY12" s="260"/>
      <c r="AZ12" s="260"/>
    </row>
    <row r="13" spans="1:52" ht="18" customHeight="1">
      <c r="B13" s="301"/>
      <c r="C13" s="302"/>
      <c r="D13" s="303"/>
      <c r="E13" s="304"/>
      <c r="F13" s="305"/>
      <c r="G13" s="306"/>
      <c r="H13" s="306"/>
      <c r="I13" s="307"/>
      <c r="J13" s="312"/>
      <c r="K13" s="312"/>
      <c r="L13" s="312"/>
      <c r="M13" s="312"/>
      <c r="N13" s="312"/>
      <c r="O13" s="312"/>
      <c r="P13" s="313"/>
      <c r="Q13" s="316"/>
      <c r="R13" s="315"/>
      <c r="S13" s="102">
        <v>8</v>
      </c>
      <c r="T13" s="103" t="s">
        <v>171</v>
      </c>
      <c r="U13" s="102">
        <v>0</v>
      </c>
      <c r="V13" s="299"/>
      <c r="W13" s="319"/>
      <c r="X13" s="322"/>
      <c r="Y13" s="312"/>
      <c r="Z13" s="312"/>
      <c r="AA13" s="312"/>
      <c r="AB13" s="312"/>
      <c r="AC13" s="312"/>
      <c r="AD13" s="323"/>
      <c r="AE13" s="305"/>
      <c r="AF13" s="306"/>
      <c r="AG13" s="306"/>
      <c r="AH13" s="307"/>
      <c r="AI13" s="348"/>
      <c r="AJ13" s="349"/>
      <c r="AK13" s="349"/>
      <c r="AL13" s="349"/>
      <c r="AM13" s="349"/>
      <c r="AN13" s="351"/>
      <c r="AO13" s="299"/>
      <c r="AP13" s="300"/>
      <c r="AY13" s="260"/>
      <c r="AZ13" s="260"/>
    </row>
    <row r="14" spans="1:52" ht="18" customHeight="1">
      <c r="B14" s="301">
        <v>2</v>
      </c>
      <c r="C14" s="302">
        <v>0.38194444444444442</v>
      </c>
      <c r="D14" s="303"/>
      <c r="E14" s="304"/>
      <c r="F14" s="305"/>
      <c r="G14" s="306"/>
      <c r="H14" s="306"/>
      <c r="I14" s="307"/>
      <c r="J14" s="308" t="str">
        <f>E8</f>
        <v>ブラッドレスＳＣ</v>
      </c>
      <c r="K14" s="309"/>
      <c r="L14" s="309"/>
      <c r="M14" s="309"/>
      <c r="N14" s="309"/>
      <c r="O14" s="309"/>
      <c r="P14" s="310"/>
      <c r="Q14" s="314">
        <f t="shared" ref="Q14" si="0">S14+S15</f>
        <v>0</v>
      </c>
      <c r="R14" s="315"/>
      <c r="S14" s="104">
        <v>0</v>
      </c>
      <c r="T14" s="105" t="s">
        <v>171</v>
      </c>
      <c r="U14" s="104">
        <v>5</v>
      </c>
      <c r="V14" s="317">
        <f t="shared" ref="V14" si="1">U14+U15</f>
        <v>11</v>
      </c>
      <c r="W14" s="318"/>
      <c r="X14" s="320" t="str">
        <f>S6</f>
        <v>陽東ＳＳＳ</v>
      </c>
      <c r="Y14" s="309"/>
      <c r="Z14" s="309"/>
      <c r="AA14" s="309"/>
      <c r="AB14" s="309"/>
      <c r="AC14" s="309"/>
      <c r="AD14" s="321"/>
      <c r="AE14" s="305"/>
      <c r="AF14" s="306"/>
      <c r="AG14" s="306"/>
      <c r="AH14" s="307"/>
      <c r="AI14" s="348">
        <v>1</v>
      </c>
      <c r="AJ14" s="349"/>
      <c r="AK14" s="349">
        <v>2</v>
      </c>
      <c r="AL14" s="349"/>
      <c r="AM14" s="349">
        <v>2</v>
      </c>
      <c r="AN14" s="351"/>
      <c r="AO14" s="352">
        <v>1</v>
      </c>
      <c r="AP14" s="353"/>
      <c r="AS14" s="95">
        <v>3</v>
      </c>
      <c r="AT14" s="95">
        <v>4</v>
      </c>
      <c r="AY14" s="155"/>
      <c r="AZ14" s="154"/>
    </row>
    <row r="15" spans="1:52" ht="18" customHeight="1">
      <c r="B15" s="301"/>
      <c r="C15" s="302"/>
      <c r="D15" s="303"/>
      <c r="E15" s="304"/>
      <c r="F15" s="305"/>
      <c r="G15" s="306"/>
      <c r="H15" s="306"/>
      <c r="I15" s="307"/>
      <c r="J15" s="311"/>
      <c r="K15" s="312"/>
      <c r="L15" s="312"/>
      <c r="M15" s="312"/>
      <c r="N15" s="312"/>
      <c r="O15" s="312"/>
      <c r="P15" s="313"/>
      <c r="Q15" s="316"/>
      <c r="R15" s="315"/>
      <c r="S15" s="102">
        <v>0</v>
      </c>
      <c r="T15" s="103" t="s">
        <v>171</v>
      </c>
      <c r="U15" s="102">
        <v>6</v>
      </c>
      <c r="V15" s="299"/>
      <c r="W15" s="319"/>
      <c r="X15" s="322"/>
      <c r="Y15" s="312"/>
      <c r="Z15" s="312"/>
      <c r="AA15" s="312"/>
      <c r="AB15" s="312"/>
      <c r="AC15" s="312"/>
      <c r="AD15" s="323"/>
      <c r="AE15" s="305"/>
      <c r="AF15" s="306"/>
      <c r="AG15" s="306"/>
      <c r="AH15" s="307"/>
      <c r="AI15" s="348"/>
      <c r="AJ15" s="349"/>
      <c r="AK15" s="349"/>
      <c r="AL15" s="349"/>
      <c r="AM15" s="349"/>
      <c r="AN15" s="351"/>
      <c r="AO15" s="299"/>
      <c r="AP15" s="300"/>
      <c r="AY15" s="155"/>
      <c r="AZ15" s="154"/>
    </row>
    <row r="16" spans="1:52" ht="18" customHeight="1">
      <c r="B16" s="301">
        <v>3</v>
      </c>
      <c r="C16" s="302">
        <v>0.41666666666666669</v>
      </c>
      <c r="D16" s="303"/>
      <c r="E16" s="304"/>
      <c r="F16" s="305"/>
      <c r="G16" s="306"/>
      <c r="H16" s="306"/>
      <c r="I16" s="307"/>
      <c r="J16" s="354" t="str">
        <f>E7</f>
        <v>ＳＵＧＡＯ.ＳＣ</v>
      </c>
      <c r="K16" s="309"/>
      <c r="L16" s="309"/>
      <c r="M16" s="309"/>
      <c r="N16" s="309"/>
      <c r="O16" s="309"/>
      <c r="P16" s="310"/>
      <c r="Q16" s="314">
        <f t="shared" ref="Q16" si="2">S16+S17</f>
        <v>5</v>
      </c>
      <c r="R16" s="315"/>
      <c r="S16" s="104">
        <v>3</v>
      </c>
      <c r="T16" s="105" t="s">
        <v>171</v>
      </c>
      <c r="U16" s="104">
        <v>0</v>
      </c>
      <c r="V16" s="317">
        <f t="shared" ref="V16" si="3">U16+U17</f>
        <v>1</v>
      </c>
      <c r="W16" s="318"/>
      <c r="X16" s="320" t="str">
        <f>E8</f>
        <v>ブラッドレスＳＣ</v>
      </c>
      <c r="Y16" s="309"/>
      <c r="Z16" s="309"/>
      <c r="AA16" s="309"/>
      <c r="AB16" s="309"/>
      <c r="AC16" s="309"/>
      <c r="AD16" s="321"/>
      <c r="AE16" s="305"/>
      <c r="AF16" s="306"/>
      <c r="AG16" s="306"/>
      <c r="AH16" s="307"/>
      <c r="AI16" s="348">
        <v>4</v>
      </c>
      <c r="AJ16" s="349"/>
      <c r="AK16" s="349">
        <v>1</v>
      </c>
      <c r="AL16" s="349"/>
      <c r="AM16" s="349">
        <v>1</v>
      </c>
      <c r="AN16" s="351"/>
      <c r="AO16" s="352">
        <v>4</v>
      </c>
      <c r="AP16" s="353"/>
      <c r="AS16" s="95">
        <v>5</v>
      </c>
      <c r="AT16" s="95">
        <v>6</v>
      </c>
      <c r="AY16" s="155"/>
      <c r="AZ16" s="154"/>
    </row>
    <row r="17" spans="1:52" ht="18" customHeight="1">
      <c r="B17" s="301"/>
      <c r="C17" s="302"/>
      <c r="D17" s="303"/>
      <c r="E17" s="304"/>
      <c r="F17" s="305"/>
      <c r="G17" s="306"/>
      <c r="H17" s="306"/>
      <c r="I17" s="307"/>
      <c r="J17" s="312"/>
      <c r="K17" s="312"/>
      <c r="L17" s="312"/>
      <c r="M17" s="312"/>
      <c r="N17" s="312"/>
      <c r="O17" s="312"/>
      <c r="P17" s="313"/>
      <c r="Q17" s="316"/>
      <c r="R17" s="315"/>
      <c r="S17" s="102">
        <v>2</v>
      </c>
      <c r="T17" s="103" t="s">
        <v>171</v>
      </c>
      <c r="U17" s="102">
        <v>1</v>
      </c>
      <c r="V17" s="299"/>
      <c r="W17" s="319"/>
      <c r="X17" s="322"/>
      <c r="Y17" s="312"/>
      <c r="Z17" s="312"/>
      <c r="AA17" s="312"/>
      <c r="AB17" s="312"/>
      <c r="AC17" s="312"/>
      <c r="AD17" s="323"/>
      <c r="AE17" s="305"/>
      <c r="AF17" s="306"/>
      <c r="AG17" s="306"/>
      <c r="AH17" s="307"/>
      <c r="AI17" s="348"/>
      <c r="AJ17" s="349"/>
      <c r="AK17" s="349"/>
      <c r="AL17" s="349"/>
      <c r="AM17" s="349"/>
      <c r="AN17" s="351"/>
      <c r="AO17" s="299"/>
      <c r="AP17" s="300"/>
      <c r="AY17" s="155"/>
      <c r="AZ17" s="154"/>
    </row>
    <row r="18" spans="1:52" ht="18" customHeight="1">
      <c r="B18" s="301">
        <v>4</v>
      </c>
      <c r="C18" s="302">
        <v>0.44444444444444442</v>
      </c>
      <c r="D18" s="303"/>
      <c r="E18" s="304"/>
      <c r="F18" s="305"/>
      <c r="G18" s="306"/>
      <c r="H18" s="306"/>
      <c r="I18" s="307"/>
      <c r="J18" s="354" t="str">
        <f>E6</f>
        <v>ＦＣアリーバ</v>
      </c>
      <c r="K18" s="309"/>
      <c r="L18" s="309"/>
      <c r="M18" s="309"/>
      <c r="N18" s="309"/>
      <c r="O18" s="309"/>
      <c r="P18" s="310"/>
      <c r="Q18" s="314">
        <f t="shared" ref="Q18" si="4">S18+S19</f>
        <v>1</v>
      </c>
      <c r="R18" s="315"/>
      <c r="S18" s="104">
        <v>0</v>
      </c>
      <c r="T18" s="105" t="s">
        <v>171</v>
      </c>
      <c r="U18" s="104">
        <v>0</v>
      </c>
      <c r="V18" s="317">
        <f t="shared" ref="V18" si="5">U18+U19</f>
        <v>1</v>
      </c>
      <c r="W18" s="318"/>
      <c r="X18" s="320" t="str">
        <f>S6</f>
        <v>陽東ＳＳＳ</v>
      </c>
      <c r="Y18" s="309"/>
      <c r="Z18" s="309"/>
      <c r="AA18" s="309"/>
      <c r="AB18" s="309"/>
      <c r="AC18" s="309"/>
      <c r="AD18" s="321"/>
      <c r="AE18" s="305"/>
      <c r="AF18" s="306"/>
      <c r="AG18" s="306"/>
      <c r="AH18" s="307"/>
      <c r="AI18" s="348">
        <v>2</v>
      </c>
      <c r="AJ18" s="349"/>
      <c r="AK18" s="349">
        <v>3</v>
      </c>
      <c r="AL18" s="349"/>
      <c r="AM18" s="349">
        <v>3</v>
      </c>
      <c r="AN18" s="351"/>
      <c r="AO18" s="352">
        <v>2</v>
      </c>
      <c r="AP18" s="353"/>
      <c r="AS18" s="95">
        <v>7</v>
      </c>
      <c r="AT18" s="95">
        <v>8</v>
      </c>
      <c r="AY18" s="155"/>
      <c r="AZ18" s="154"/>
    </row>
    <row r="19" spans="1:52" ht="18" customHeight="1">
      <c r="B19" s="301"/>
      <c r="C19" s="302"/>
      <c r="D19" s="303"/>
      <c r="E19" s="304"/>
      <c r="F19" s="305"/>
      <c r="G19" s="306"/>
      <c r="H19" s="306"/>
      <c r="I19" s="307"/>
      <c r="J19" s="312"/>
      <c r="K19" s="312"/>
      <c r="L19" s="312"/>
      <c r="M19" s="312"/>
      <c r="N19" s="312"/>
      <c r="O19" s="312"/>
      <c r="P19" s="313"/>
      <c r="Q19" s="316"/>
      <c r="R19" s="315"/>
      <c r="S19" s="102">
        <v>1</v>
      </c>
      <c r="T19" s="103" t="s">
        <v>171</v>
      </c>
      <c r="U19" s="102">
        <v>1</v>
      </c>
      <c r="V19" s="299"/>
      <c r="W19" s="319"/>
      <c r="X19" s="322"/>
      <c r="Y19" s="312"/>
      <c r="Z19" s="312"/>
      <c r="AA19" s="312"/>
      <c r="AB19" s="312"/>
      <c r="AC19" s="312"/>
      <c r="AD19" s="323"/>
      <c r="AE19" s="305"/>
      <c r="AF19" s="306"/>
      <c r="AG19" s="306"/>
      <c r="AH19" s="307"/>
      <c r="AI19" s="348"/>
      <c r="AJ19" s="349"/>
      <c r="AK19" s="349"/>
      <c r="AL19" s="349"/>
      <c r="AM19" s="349"/>
      <c r="AN19" s="351"/>
      <c r="AO19" s="299"/>
      <c r="AP19" s="300"/>
    </row>
    <row r="20" spans="1:52" ht="18" customHeight="1">
      <c r="B20" s="301">
        <v>5</v>
      </c>
      <c r="C20" s="302"/>
      <c r="D20" s="303"/>
      <c r="E20" s="304"/>
      <c r="F20" s="305"/>
      <c r="G20" s="306"/>
      <c r="H20" s="306"/>
      <c r="I20" s="307"/>
      <c r="J20" s="364"/>
      <c r="K20" s="309"/>
      <c r="L20" s="309"/>
      <c r="M20" s="309"/>
      <c r="N20" s="309"/>
      <c r="O20" s="309"/>
      <c r="P20" s="310"/>
      <c r="Q20" s="314">
        <f t="shared" ref="Q20" si="6">S20+S21</f>
        <v>0</v>
      </c>
      <c r="R20" s="315"/>
      <c r="S20" s="104"/>
      <c r="T20" s="105" t="s">
        <v>171</v>
      </c>
      <c r="U20" s="104"/>
      <c r="V20" s="317">
        <f t="shared" ref="V20" si="7">U20+U21</f>
        <v>0</v>
      </c>
      <c r="W20" s="318"/>
      <c r="X20" s="370"/>
      <c r="Y20" s="309"/>
      <c r="Z20" s="309"/>
      <c r="AA20" s="309"/>
      <c r="AB20" s="309"/>
      <c r="AC20" s="309"/>
      <c r="AD20" s="321"/>
      <c r="AE20" s="305"/>
      <c r="AF20" s="306"/>
      <c r="AG20" s="306"/>
      <c r="AH20" s="307"/>
      <c r="AI20" s="348"/>
      <c r="AJ20" s="349"/>
      <c r="AK20" s="349"/>
      <c r="AL20" s="349"/>
      <c r="AM20" s="349"/>
      <c r="AN20" s="351"/>
      <c r="AO20" s="352"/>
      <c r="AP20" s="353"/>
      <c r="AS20" s="95">
        <v>9</v>
      </c>
      <c r="AT20" s="95">
        <v>1</v>
      </c>
    </row>
    <row r="21" spans="1:52" ht="18" customHeight="1">
      <c r="B21" s="301"/>
      <c r="C21" s="302"/>
      <c r="D21" s="303"/>
      <c r="E21" s="304"/>
      <c r="F21" s="305"/>
      <c r="G21" s="306"/>
      <c r="H21" s="306"/>
      <c r="I21" s="307"/>
      <c r="J21" s="312"/>
      <c r="K21" s="312"/>
      <c r="L21" s="312"/>
      <c r="M21" s="312"/>
      <c r="N21" s="312"/>
      <c r="O21" s="312"/>
      <c r="P21" s="313"/>
      <c r="Q21" s="316"/>
      <c r="R21" s="315"/>
      <c r="S21" s="102"/>
      <c r="T21" s="103" t="s">
        <v>171</v>
      </c>
      <c r="U21" s="102"/>
      <c r="V21" s="299"/>
      <c r="W21" s="319"/>
      <c r="X21" s="322"/>
      <c r="Y21" s="312"/>
      <c r="Z21" s="312"/>
      <c r="AA21" s="312"/>
      <c r="AB21" s="312"/>
      <c r="AC21" s="312"/>
      <c r="AD21" s="323"/>
      <c r="AE21" s="305"/>
      <c r="AF21" s="306"/>
      <c r="AG21" s="306"/>
      <c r="AH21" s="307"/>
      <c r="AI21" s="348"/>
      <c r="AJ21" s="349"/>
      <c r="AK21" s="349"/>
      <c r="AL21" s="349"/>
      <c r="AM21" s="349"/>
      <c r="AN21" s="351"/>
      <c r="AO21" s="299"/>
      <c r="AP21" s="300"/>
    </row>
    <row r="22" spans="1:52" ht="18" customHeight="1">
      <c r="B22" s="301">
        <v>6</v>
      </c>
      <c r="C22" s="302"/>
      <c r="D22" s="303"/>
      <c r="E22" s="304"/>
      <c r="F22" s="305"/>
      <c r="G22" s="306"/>
      <c r="H22" s="306"/>
      <c r="I22" s="307"/>
      <c r="J22" s="364"/>
      <c r="K22" s="309"/>
      <c r="L22" s="309"/>
      <c r="M22" s="309"/>
      <c r="N22" s="309"/>
      <c r="O22" s="309"/>
      <c r="P22" s="310"/>
      <c r="Q22" s="314">
        <f t="shared" ref="Q22" si="8">S22+S23</f>
        <v>0</v>
      </c>
      <c r="R22" s="315"/>
      <c r="S22" s="104"/>
      <c r="T22" s="105" t="s">
        <v>171</v>
      </c>
      <c r="U22" s="104"/>
      <c r="V22" s="317">
        <f t="shared" ref="V22" si="9">U22+U23</f>
        <v>0</v>
      </c>
      <c r="W22" s="318"/>
      <c r="X22" s="370"/>
      <c r="Y22" s="309"/>
      <c r="Z22" s="309"/>
      <c r="AA22" s="309"/>
      <c r="AB22" s="309"/>
      <c r="AC22" s="309"/>
      <c r="AD22" s="321"/>
      <c r="AE22" s="305"/>
      <c r="AF22" s="306"/>
      <c r="AG22" s="306"/>
      <c r="AH22" s="307"/>
      <c r="AI22" s="348"/>
      <c r="AJ22" s="349"/>
      <c r="AK22" s="349"/>
      <c r="AL22" s="349"/>
      <c r="AM22" s="349"/>
      <c r="AN22" s="351"/>
      <c r="AO22" s="352"/>
      <c r="AP22" s="353"/>
      <c r="AS22" s="95">
        <v>2</v>
      </c>
      <c r="AT22" s="95">
        <v>3</v>
      </c>
    </row>
    <row r="23" spans="1:52" ht="18" customHeight="1" thickBot="1">
      <c r="B23" s="357"/>
      <c r="C23" s="358"/>
      <c r="D23" s="359"/>
      <c r="E23" s="360"/>
      <c r="F23" s="361"/>
      <c r="G23" s="362"/>
      <c r="H23" s="362"/>
      <c r="I23" s="363"/>
      <c r="J23" s="365"/>
      <c r="K23" s="365"/>
      <c r="L23" s="365"/>
      <c r="M23" s="365"/>
      <c r="N23" s="365"/>
      <c r="O23" s="365"/>
      <c r="P23" s="366"/>
      <c r="Q23" s="367"/>
      <c r="R23" s="368"/>
      <c r="S23" s="115"/>
      <c r="T23" s="116" t="s">
        <v>171</v>
      </c>
      <c r="U23" s="115"/>
      <c r="V23" s="355"/>
      <c r="W23" s="369"/>
      <c r="X23" s="371"/>
      <c r="Y23" s="365"/>
      <c r="Z23" s="365"/>
      <c r="AA23" s="365"/>
      <c r="AB23" s="365"/>
      <c r="AC23" s="365"/>
      <c r="AD23" s="372"/>
      <c r="AE23" s="361"/>
      <c r="AF23" s="362"/>
      <c r="AG23" s="362"/>
      <c r="AH23" s="363"/>
      <c r="AI23" s="373"/>
      <c r="AJ23" s="374"/>
      <c r="AK23" s="374"/>
      <c r="AL23" s="374"/>
      <c r="AM23" s="374"/>
      <c r="AN23" s="375"/>
      <c r="AO23" s="355"/>
      <c r="AP23" s="356"/>
    </row>
    <row r="24" spans="1:52" ht="18" customHeight="1" thickBot="1">
      <c r="B24" s="106"/>
      <c r="C24" s="107"/>
      <c r="D24" s="107"/>
      <c r="E24" s="107"/>
      <c r="F24" s="106"/>
      <c r="G24" s="106"/>
      <c r="H24" s="106"/>
      <c r="I24" s="106"/>
      <c r="J24" s="106"/>
      <c r="K24" s="108"/>
      <c r="L24" s="108"/>
      <c r="M24" s="109"/>
      <c r="N24" s="110"/>
      <c r="O24" s="109"/>
      <c r="P24" s="108"/>
      <c r="Q24" s="108"/>
      <c r="R24" s="106"/>
      <c r="S24" s="106"/>
      <c r="T24" s="106"/>
      <c r="U24" s="106"/>
      <c r="V24" s="106"/>
      <c r="W24" s="111"/>
      <c r="X24" s="111"/>
      <c r="Y24" s="111"/>
      <c r="Z24" s="111"/>
      <c r="AA24" s="111"/>
      <c r="AB24" s="111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</row>
    <row r="25" spans="1:52" ht="30" customHeight="1" thickBot="1">
      <c r="B25" s="95"/>
      <c r="C25" s="95"/>
      <c r="D25" s="389" t="s">
        <v>172</v>
      </c>
      <c r="E25" s="390"/>
      <c r="F25" s="390"/>
      <c r="G25" s="390"/>
      <c r="H25" s="390"/>
      <c r="I25" s="390"/>
      <c r="J25" s="390" t="s">
        <v>167</v>
      </c>
      <c r="K25" s="390"/>
      <c r="L25" s="390"/>
      <c r="M25" s="390"/>
      <c r="N25" s="390"/>
      <c r="O25" s="390"/>
      <c r="P25" s="390"/>
      <c r="Q25" s="390"/>
      <c r="R25" s="390" t="s">
        <v>173</v>
      </c>
      <c r="S25" s="390"/>
      <c r="T25" s="390"/>
      <c r="U25" s="390"/>
      <c r="V25" s="390"/>
      <c r="W25" s="390"/>
      <c r="X25" s="390"/>
      <c r="Y25" s="390"/>
      <c r="Z25" s="390"/>
      <c r="AA25" s="390" t="s">
        <v>174</v>
      </c>
      <c r="AB25" s="390"/>
      <c r="AC25" s="390"/>
      <c r="AD25" s="390" t="s">
        <v>175</v>
      </c>
      <c r="AE25" s="390"/>
      <c r="AF25" s="390"/>
      <c r="AG25" s="390"/>
      <c r="AH25" s="390"/>
      <c r="AI25" s="390"/>
      <c r="AJ25" s="390"/>
      <c r="AK25" s="390"/>
      <c r="AL25" s="390"/>
      <c r="AM25" s="391"/>
      <c r="AN25" s="95"/>
      <c r="AO25" s="95"/>
      <c r="AP25" s="95"/>
    </row>
    <row r="26" spans="1:52" ht="30" customHeight="1">
      <c r="B26" s="95"/>
      <c r="C26" s="95"/>
      <c r="D26" s="380" t="s">
        <v>176</v>
      </c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2"/>
      <c r="AB26" s="382"/>
      <c r="AC26" s="382"/>
      <c r="AD26" s="383"/>
      <c r="AE26" s="383"/>
      <c r="AF26" s="383"/>
      <c r="AG26" s="383"/>
      <c r="AH26" s="383"/>
      <c r="AI26" s="383"/>
      <c r="AJ26" s="383"/>
      <c r="AK26" s="383"/>
      <c r="AL26" s="383"/>
      <c r="AM26" s="384"/>
      <c r="AN26" s="95"/>
      <c r="AO26" s="95"/>
      <c r="AP26" s="95"/>
    </row>
    <row r="27" spans="1:52" ht="30" customHeight="1">
      <c r="B27" s="95"/>
      <c r="C27" s="95"/>
      <c r="D27" s="385" t="s">
        <v>176</v>
      </c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7"/>
      <c r="AE27" s="387"/>
      <c r="AF27" s="387"/>
      <c r="AG27" s="387"/>
      <c r="AH27" s="387"/>
      <c r="AI27" s="387"/>
      <c r="AJ27" s="387"/>
      <c r="AK27" s="387"/>
      <c r="AL27" s="387"/>
      <c r="AM27" s="388"/>
      <c r="AN27" s="95"/>
      <c r="AO27" s="95"/>
      <c r="AP27" s="95"/>
    </row>
    <row r="28" spans="1:52" ht="30" customHeight="1" thickBot="1">
      <c r="B28" s="95"/>
      <c r="C28" s="95"/>
      <c r="D28" s="376" t="s">
        <v>176</v>
      </c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8"/>
      <c r="AE28" s="378"/>
      <c r="AF28" s="378"/>
      <c r="AG28" s="378"/>
      <c r="AH28" s="378"/>
      <c r="AI28" s="378"/>
      <c r="AJ28" s="378"/>
      <c r="AK28" s="378"/>
      <c r="AL28" s="378"/>
      <c r="AM28" s="379"/>
      <c r="AN28" s="95"/>
      <c r="AO28" s="95"/>
      <c r="AP28" s="95"/>
    </row>
    <row r="29" spans="1:52" ht="18" customHeight="1">
      <c r="A29" s="265" t="s">
        <v>224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</row>
    <row r="30" spans="1:52" ht="18" customHeight="1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</row>
    <row r="31" spans="1:52" ht="18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</row>
    <row r="32" spans="1:52" ht="24.95" customHeight="1">
      <c r="B32" s="95"/>
      <c r="C32" s="268" t="s">
        <v>157</v>
      </c>
      <c r="D32" s="268"/>
      <c r="E32" s="268"/>
      <c r="F32" s="268"/>
      <c r="G32" s="268" t="s">
        <v>206</v>
      </c>
      <c r="H32" s="268"/>
      <c r="I32" s="268"/>
      <c r="J32" s="268"/>
      <c r="K32" s="268"/>
      <c r="L32" s="268"/>
      <c r="M32" s="268"/>
      <c r="N32" s="268"/>
      <c r="O32" s="268"/>
      <c r="P32" s="268" t="s">
        <v>158</v>
      </c>
      <c r="Q32" s="268"/>
      <c r="R32" s="268"/>
      <c r="S32" s="268"/>
      <c r="T32" s="403" t="str">
        <f>AG35</f>
        <v>宇都宮北部ＦＣトレ</v>
      </c>
      <c r="U32" s="268"/>
      <c r="V32" s="268"/>
      <c r="W32" s="268"/>
      <c r="X32" s="268"/>
      <c r="Y32" s="268"/>
      <c r="Z32" s="268"/>
      <c r="AA32" s="268"/>
      <c r="AB32" s="268"/>
      <c r="AC32" s="268" t="s">
        <v>159</v>
      </c>
      <c r="AD32" s="268"/>
      <c r="AE32" s="268"/>
      <c r="AF32" s="268"/>
      <c r="AG32" s="270">
        <v>44101</v>
      </c>
      <c r="AH32" s="271"/>
      <c r="AI32" s="271"/>
      <c r="AJ32" s="271"/>
      <c r="AK32" s="271"/>
      <c r="AL32" s="271"/>
      <c r="AM32" s="272" t="s">
        <v>186</v>
      </c>
      <c r="AN32" s="272"/>
      <c r="AO32" s="273"/>
      <c r="AP32" s="112"/>
    </row>
    <row r="33" spans="2:51" ht="18" customHeight="1">
      <c r="B33" s="9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113"/>
      <c r="Y33" s="113"/>
      <c r="Z33" s="113"/>
      <c r="AA33" s="113"/>
      <c r="AB33" s="113"/>
      <c r="AC33" s="113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2:51" ht="24.95" customHeight="1">
      <c r="B34" s="95"/>
      <c r="C34" s="402">
        <v>1</v>
      </c>
      <c r="D34" s="402"/>
      <c r="E34" s="296" t="s">
        <v>195</v>
      </c>
      <c r="F34" s="296"/>
      <c r="G34" s="296"/>
      <c r="H34" s="296"/>
      <c r="I34" s="296"/>
      <c r="J34" s="296"/>
      <c r="K34" s="296"/>
      <c r="L34" s="296"/>
      <c r="M34" s="296"/>
      <c r="N34" s="296"/>
      <c r="O34" s="96"/>
      <c r="P34" s="96"/>
      <c r="Q34" s="295">
        <v>4</v>
      </c>
      <c r="R34" s="295"/>
      <c r="S34" s="296" t="s">
        <v>198</v>
      </c>
      <c r="T34" s="296"/>
      <c r="U34" s="296"/>
      <c r="V34" s="296"/>
      <c r="W34" s="296"/>
      <c r="X34" s="296"/>
      <c r="Y34" s="296"/>
      <c r="Z34" s="296"/>
      <c r="AA34" s="296"/>
      <c r="AB34" s="296"/>
      <c r="AC34" s="97"/>
      <c r="AD34" s="96"/>
      <c r="AE34" s="294">
        <v>7</v>
      </c>
      <c r="AF34" s="294"/>
      <c r="AG34" s="293" t="s">
        <v>203</v>
      </c>
      <c r="AH34" s="293"/>
      <c r="AI34" s="293"/>
      <c r="AJ34" s="293"/>
      <c r="AK34" s="293"/>
      <c r="AL34" s="293"/>
      <c r="AM34" s="293"/>
      <c r="AN34" s="293"/>
      <c r="AO34" s="293"/>
      <c r="AP34" s="293"/>
    </row>
    <row r="35" spans="2:51" ht="24.95" customHeight="1">
      <c r="B35" s="95"/>
      <c r="C35" s="394">
        <v>2</v>
      </c>
      <c r="D35" s="394"/>
      <c r="E35" s="395" t="s">
        <v>196</v>
      </c>
      <c r="F35" s="396"/>
      <c r="G35" s="396"/>
      <c r="H35" s="396"/>
      <c r="I35" s="396"/>
      <c r="J35" s="396"/>
      <c r="K35" s="396"/>
      <c r="L35" s="396"/>
      <c r="M35" s="396"/>
      <c r="N35" s="397"/>
      <c r="O35" s="96"/>
      <c r="P35" s="96"/>
      <c r="Q35" s="398">
        <v>5</v>
      </c>
      <c r="R35" s="398"/>
      <c r="S35" s="399" t="s">
        <v>160</v>
      </c>
      <c r="T35" s="399"/>
      <c r="U35" s="399"/>
      <c r="V35" s="399"/>
      <c r="W35" s="399"/>
      <c r="X35" s="399"/>
      <c r="Y35" s="399"/>
      <c r="Z35" s="399"/>
      <c r="AA35" s="399"/>
      <c r="AB35" s="399"/>
      <c r="AC35" s="97"/>
      <c r="AD35" s="96"/>
      <c r="AE35" s="400">
        <v>8</v>
      </c>
      <c r="AF35" s="400"/>
      <c r="AG35" s="401" t="s">
        <v>204</v>
      </c>
      <c r="AH35" s="401"/>
      <c r="AI35" s="401"/>
      <c r="AJ35" s="401"/>
      <c r="AK35" s="401"/>
      <c r="AL35" s="401"/>
      <c r="AM35" s="401"/>
      <c r="AN35" s="401"/>
      <c r="AO35" s="401"/>
      <c r="AP35" s="401"/>
    </row>
    <row r="36" spans="2:51" ht="24.95" customHeight="1">
      <c r="B36" s="95"/>
      <c r="C36" s="392">
        <v>3</v>
      </c>
      <c r="D36" s="392"/>
      <c r="E36" s="279" t="s">
        <v>197</v>
      </c>
      <c r="F36" s="280"/>
      <c r="G36" s="280"/>
      <c r="H36" s="280"/>
      <c r="I36" s="280"/>
      <c r="J36" s="280"/>
      <c r="K36" s="280"/>
      <c r="L36" s="280"/>
      <c r="M36" s="280"/>
      <c r="N36" s="281"/>
      <c r="O36" s="96"/>
      <c r="P36" s="96"/>
      <c r="Q36" s="393">
        <v>6</v>
      </c>
      <c r="R36" s="393"/>
      <c r="S36" s="275" t="s">
        <v>201</v>
      </c>
      <c r="T36" s="276"/>
      <c r="U36" s="276"/>
      <c r="V36" s="276"/>
      <c r="W36" s="276"/>
      <c r="X36" s="276"/>
      <c r="Y36" s="276"/>
      <c r="Z36" s="276"/>
      <c r="AA36" s="276"/>
      <c r="AB36" s="277"/>
      <c r="AC36" s="97"/>
      <c r="AD36" s="96"/>
      <c r="AE36" s="282"/>
      <c r="AF36" s="282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</row>
    <row r="37" spans="2:51" ht="18" customHeight="1">
      <c r="B37" s="95"/>
      <c r="C37" s="114"/>
      <c r="D37" s="112"/>
      <c r="E37" s="112"/>
      <c r="F37" s="112"/>
      <c r="G37" s="112"/>
      <c r="H37" s="112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112"/>
      <c r="U37" s="95"/>
      <c r="V37" s="112"/>
      <c r="W37" s="95"/>
      <c r="X37" s="112"/>
      <c r="Y37" s="95"/>
      <c r="Z37" s="112"/>
      <c r="AA37" s="95"/>
      <c r="AB37" s="112"/>
      <c r="AC37" s="112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</row>
    <row r="38" spans="2:51" ht="21.95" customHeight="1" thickBot="1">
      <c r="B38" s="95" t="s">
        <v>164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</row>
    <row r="39" spans="2:51" ht="21.95" customHeight="1" thickBot="1">
      <c r="B39" s="99"/>
      <c r="C39" s="342" t="s">
        <v>165</v>
      </c>
      <c r="D39" s="343"/>
      <c r="E39" s="327"/>
      <c r="F39" s="342" t="s">
        <v>166</v>
      </c>
      <c r="G39" s="343"/>
      <c r="H39" s="343"/>
      <c r="I39" s="327"/>
      <c r="J39" s="343" t="s">
        <v>167</v>
      </c>
      <c r="K39" s="343"/>
      <c r="L39" s="343"/>
      <c r="M39" s="343"/>
      <c r="N39" s="343"/>
      <c r="O39" s="343"/>
      <c r="P39" s="344"/>
      <c r="Q39" s="345" t="s">
        <v>168</v>
      </c>
      <c r="R39" s="345"/>
      <c r="S39" s="345"/>
      <c r="T39" s="345"/>
      <c r="U39" s="345"/>
      <c r="V39" s="345"/>
      <c r="W39" s="345"/>
      <c r="X39" s="326" t="s">
        <v>167</v>
      </c>
      <c r="Y39" s="343"/>
      <c r="Z39" s="343"/>
      <c r="AA39" s="343"/>
      <c r="AB39" s="343"/>
      <c r="AC39" s="343"/>
      <c r="AD39" s="327"/>
      <c r="AE39" s="342" t="s">
        <v>166</v>
      </c>
      <c r="AF39" s="343"/>
      <c r="AG39" s="343"/>
      <c r="AH39" s="327"/>
      <c r="AI39" s="324" t="s">
        <v>169</v>
      </c>
      <c r="AJ39" s="325"/>
      <c r="AK39" s="325"/>
      <c r="AL39" s="325"/>
      <c r="AM39" s="325"/>
      <c r="AN39" s="325"/>
      <c r="AO39" s="326" t="s">
        <v>170</v>
      </c>
      <c r="AP39" s="327"/>
    </row>
    <row r="40" spans="2:51" ht="18" customHeight="1">
      <c r="B40" s="328">
        <v>1</v>
      </c>
      <c r="C40" s="329">
        <v>0.35416666666666669</v>
      </c>
      <c r="D40" s="330"/>
      <c r="E40" s="331"/>
      <c r="F40" s="332"/>
      <c r="G40" s="333"/>
      <c r="H40" s="333"/>
      <c r="I40" s="334"/>
      <c r="J40" s="335" t="str">
        <f>S35</f>
        <v>石井ＦＣ</v>
      </c>
      <c r="K40" s="336"/>
      <c r="L40" s="336"/>
      <c r="M40" s="336"/>
      <c r="N40" s="336"/>
      <c r="O40" s="336"/>
      <c r="P40" s="337"/>
      <c r="Q40" s="338">
        <f>S40+S41</f>
        <v>0</v>
      </c>
      <c r="R40" s="339"/>
      <c r="S40" s="100">
        <v>0</v>
      </c>
      <c r="T40" s="101" t="s">
        <v>171</v>
      </c>
      <c r="U40" s="100">
        <v>0</v>
      </c>
      <c r="V40" s="317">
        <f>U40+U41</f>
        <v>1</v>
      </c>
      <c r="W40" s="318"/>
      <c r="X40" s="340" t="str">
        <f>S36</f>
        <v>みはらＳＣｊｒ</v>
      </c>
      <c r="Y40" s="336"/>
      <c r="Z40" s="336"/>
      <c r="AA40" s="336"/>
      <c r="AB40" s="336"/>
      <c r="AC40" s="336"/>
      <c r="AD40" s="341"/>
      <c r="AE40" s="332"/>
      <c r="AF40" s="333"/>
      <c r="AG40" s="333"/>
      <c r="AH40" s="334"/>
      <c r="AI40" s="346">
        <v>7</v>
      </c>
      <c r="AJ40" s="347"/>
      <c r="AK40" s="347">
        <v>8</v>
      </c>
      <c r="AL40" s="347"/>
      <c r="AM40" s="347">
        <v>8</v>
      </c>
      <c r="AN40" s="350"/>
      <c r="AO40" s="297">
        <v>7</v>
      </c>
      <c r="AP40" s="298"/>
      <c r="AS40" s="95">
        <v>1</v>
      </c>
      <c r="AT40" s="95">
        <v>3</v>
      </c>
      <c r="AX40" s="263"/>
      <c r="AY40" s="263"/>
    </row>
    <row r="41" spans="2:51" ht="18" customHeight="1">
      <c r="B41" s="301"/>
      <c r="C41" s="302"/>
      <c r="D41" s="303"/>
      <c r="E41" s="304"/>
      <c r="F41" s="305"/>
      <c r="G41" s="306"/>
      <c r="H41" s="306"/>
      <c r="I41" s="307"/>
      <c r="J41" s="312"/>
      <c r="K41" s="312"/>
      <c r="L41" s="312"/>
      <c r="M41" s="312"/>
      <c r="N41" s="312"/>
      <c r="O41" s="312"/>
      <c r="P41" s="313"/>
      <c r="Q41" s="316"/>
      <c r="R41" s="315"/>
      <c r="S41" s="102">
        <v>0</v>
      </c>
      <c r="T41" s="103" t="s">
        <v>171</v>
      </c>
      <c r="U41" s="102">
        <v>1</v>
      </c>
      <c r="V41" s="299"/>
      <c r="W41" s="319"/>
      <c r="X41" s="322"/>
      <c r="Y41" s="312"/>
      <c r="Z41" s="312"/>
      <c r="AA41" s="312"/>
      <c r="AB41" s="312"/>
      <c r="AC41" s="312"/>
      <c r="AD41" s="323"/>
      <c r="AE41" s="305"/>
      <c r="AF41" s="306"/>
      <c r="AG41" s="306"/>
      <c r="AH41" s="307"/>
      <c r="AI41" s="348"/>
      <c r="AJ41" s="349"/>
      <c r="AK41" s="349"/>
      <c r="AL41" s="349"/>
      <c r="AM41" s="349"/>
      <c r="AN41" s="351"/>
      <c r="AO41" s="299"/>
      <c r="AP41" s="300"/>
      <c r="AX41" s="260"/>
      <c r="AY41" s="260"/>
    </row>
    <row r="42" spans="2:51" ht="18" customHeight="1">
      <c r="B42" s="301">
        <v>2</v>
      </c>
      <c r="C42" s="302">
        <v>0.38194444444444442</v>
      </c>
      <c r="D42" s="303"/>
      <c r="E42" s="304"/>
      <c r="F42" s="305"/>
      <c r="G42" s="306"/>
      <c r="H42" s="306"/>
      <c r="I42" s="307"/>
      <c r="J42" s="354" t="str">
        <f>AG34</f>
        <v>宝木キッカーズ</v>
      </c>
      <c r="K42" s="309"/>
      <c r="L42" s="309"/>
      <c r="M42" s="309"/>
      <c r="N42" s="309"/>
      <c r="O42" s="309"/>
      <c r="P42" s="310"/>
      <c r="Q42" s="314">
        <f t="shared" ref="Q42" si="10">S42+S43</f>
        <v>3</v>
      </c>
      <c r="R42" s="315"/>
      <c r="S42" s="104">
        <v>1</v>
      </c>
      <c r="T42" s="105" t="s">
        <v>171</v>
      </c>
      <c r="U42" s="104">
        <v>0</v>
      </c>
      <c r="V42" s="317">
        <f t="shared" ref="V42" si="11">U42+U43</f>
        <v>0</v>
      </c>
      <c r="W42" s="318"/>
      <c r="X42" s="320" t="str">
        <f>AG35</f>
        <v>宇都宮北部ＦＣトレ</v>
      </c>
      <c r="Y42" s="309"/>
      <c r="Z42" s="309"/>
      <c r="AA42" s="309"/>
      <c r="AB42" s="309"/>
      <c r="AC42" s="309"/>
      <c r="AD42" s="321"/>
      <c r="AE42" s="305"/>
      <c r="AF42" s="306"/>
      <c r="AG42" s="306"/>
      <c r="AH42" s="307"/>
      <c r="AI42" s="348">
        <v>6</v>
      </c>
      <c r="AJ42" s="349"/>
      <c r="AK42" s="349">
        <v>5</v>
      </c>
      <c r="AL42" s="349"/>
      <c r="AM42" s="349">
        <v>5</v>
      </c>
      <c r="AN42" s="351"/>
      <c r="AO42" s="352">
        <v>6</v>
      </c>
      <c r="AP42" s="353"/>
      <c r="AS42" s="95">
        <v>6</v>
      </c>
      <c r="AT42" s="95">
        <v>8</v>
      </c>
      <c r="AX42" s="260"/>
      <c r="AY42" s="260"/>
    </row>
    <row r="43" spans="2:51" ht="18" customHeight="1">
      <c r="B43" s="301"/>
      <c r="C43" s="302"/>
      <c r="D43" s="303"/>
      <c r="E43" s="304"/>
      <c r="F43" s="305"/>
      <c r="G43" s="306"/>
      <c r="H43" s="306"/>
      <c r="I43" s="307"/>
      <c r="J43" s="312"/>
      <c r="K43" s="312"/>
      <c r="L43" s="312"/>
      <c r="M43" s="312"/>
      <c r="N43" s="312"/>
      <c r="O43" s="312"/>
      <c r="P43" s="313"/>
      <c r="Q43" s="316"/>
      <c r="R43" s="315"/>
      <c r="S43" s="102">
        <v>2</v>
      </c>
      <c r="T43" s="103" t="s">
        <v>171</v>
      </c>
      <c r="U43" s="102">
        <v>0</v>
      </c>
      <c r="V43" s="299"/>
      <c r="W43" s="319"/>
      <c r="X43" s="322"/>
      <c r="Y43" s="312"/>
      <c r="Z43" s="312"/>
      <c r="AA43" s="312"/>
      <c r="AB43" s="312"/>
      <c r="AC43" s="312"/>
      <c r="AD43" s="323"/>
      <c r="AE43" s="305"/>
      <c r="AF43" s="306"/>
      <c r="AG43" s="306"/>
      <c r="AH43" s="307"/>
      <c r="AI43" s="348"/>
      <c r="AJ43" s="349"/>
      <c r="AK43" s="349"/>
      <c r="AL43" s="349"/>
      <c r="AM43" s="349"/>
      <c r="AN43" s="351"/>
      <c r="AO43" s="299"/>
      <c r="AP43" s="300"/>
      <c r="AX43" s="155"/>
      <c r="AY43" s="154"/>
    </row>
    <row r="44" spans="2:51" ht="18" customHeight="1">
      <c r="B44" s="301">
        <v>3</v>
      </c>
      <c r="C44" s="302">
        <v>0.41666666666666669</v>
      </c>
      <c r="D44" s="303"/>
      <c r="E44" s="304"/>
      <c r="F44" s="305"/>
      <c r="G44" s="306"/>
      <c r="H44" s="306"/>
      <c r="I44" s="307"/>
      <c r="J44" s="354" t="str">
        <f>S35</f>
        <v>石井ＦＣ</v>
      </c>
      <c r="K44" s="309"/>
      <c r="L44" s="309"/>
      <c r="M44" s="309"/>
      <c r="N44" s="309"/>
      <c r="O44" s="309"/>
      <c r="P44" s="310"/>
      <c r="Q44" s="314">
        <f t="shared" ref="Q44" si="12">S44+S45</f>
        <v>0</v>
      </c>
      <c r="R44" s="315"/>
      <c r="S44" s="104">
        <v>0</v>
      </c>
      <c r="T44" s="105" t="s">
        <v>171</v>
      </c>
      <c r="U44" s="104">
        <v>3</v>
      </c>
      <c r="V44" s="317">
        <f t="shared" ref="V44" si="13">U44+U45</f>
        <v>5</v>
      </c>
      <c r="W44" s="318"/>
      <c r="X44" s="320" t="str">
        <f>AG34</f>
        <v>宝木キッカーズ</v>
      </c>
      <c r="Y44" s="309"/>
      <c r="Z44" s="309"/>
      <c r="AA44" s="309"/>
      <c r="AB44" s="309"/>
      <c r="AC44" s="309"/>
      <c r="AD44" s="321"/>
      <c r="AE44" s="305"/>
      <c r="AF44" s="306"/>
      <c r="AG44" s="306"/>
      <c r="AH44" s="307"/>
      <c r="AI44" s="348">
        <v>8</v>
      </c>
      <c r="AJ44" s="349"/>
      <c r="AK44" s="349">
        <v>6</v>
      </c>
      <c r="AL44" s="349"/>
      <c r="AM44" s="349">
        <v>6</v>
      </c>
      <c r="AN44" s="351"/>
      <c r="AO44" s="352">
        <v>8</v>
      </c>
      <c r="AP44" s="353"/>
      <c r="AS44" s="95">
        <v>2</v>
      </c>
      <c r="AT44" s="95">
        <v>4</v>
      </c>
      <c r="AX44" s="155"/>
      <c r="AY44" s="154"/>
    </row>
    <row r="45" spans="2:51" ht="18" customHeight="1">
      <c r="B45" s="301"/>
      <c r="C45" s="302"/>
      <c r="D45" s="303"/>
      <c r="E45" s="304"/>
      <c r="F45" s="305"/>
      <c r="G45" s="306"/>
      <c r="H45" s="306"/>
      <c r="I45" s="307"/>
      <c r="J45" s="312"/>
      <c r="K45" s="312"/>
      <c r="L45" s="312"/>
      <c r="M45" s="312"/>
      <c r="N45" s="312"/>
      <c r="O45" s="312"/>
      <c r="P45" s="313"/>
      <c r="Q45" s="316"/>
      <c r="R45" s="315"/>
      <c r="S45" s="102">
        <v>0</v>
      </c>
      <c r="T45" s="103" t="s">
        <v>171</v>
      </c>
      <c r="U45" s="102">
        <v>2</v>
      </c>
      <c r="V45" s="299"/>
      <c r="W45" s="319"/>
      <c r="X45" s="322"/>
      <c r="Y45" s="312"/>
      <c r="Z45" s="312"/>
      <c r="AA45" s="312"/>
      <c r="AB45" s="312"/>
      <c r="AC45" s="312"/>
      <c r="AD45" s="323"/>
      <c r="AE45" s="305"/>
      <c r="AF45" s="306"/>
      <c r="AG45" s="306"/>
      <c r="AH45" s="307"/>
      <c r="AI45" s="348"/>
      <c r="AJ45" s="349"/>
      <c r="AK45" s="349"/>
      <c r="AL45" s="349"/>
      <c r="AM45" s="349"/>
      <c r="AN45" s="351"/>
      <c r="AO45" s="299"/>
      <c r="AP45" s="300"/>
      <c r="AX45" s="155"/>
      <c r="AY45" s="154"/>
    </row>
    <row r="46" spans="2:51" ht="18" customHeight="1">
      <c r="B46" s="301">
        <v>4</v>
      </c>
      <c r="C46" s="302">
        <v>0.44444444444444442</v>
      </c>
      <c r="D46" s="303"/>
      <c r="E46" s="304"/>
      <c r="F46" s="305"/>
      <c r="G46" s="306"/>
      <c r="H46" s="306"/>
      <c r="I46" s="307"/>
      <c r="J46" s="354" t="str">
        <f>S36</f>
        <v>みはらＳＣｊｒ</v>
      </c>
      <c r="K46" s="309"/>
      <c r="L46" s="309"/>
      <c r="M46" s="309"/>
      <c r="N46" s="309"/>
      <c r="O46" s="309"/>
      <c r="P46" s="310"/>
      <c r="Q46" s="314">
        <f t="shared" ref="Q46" si="14">S46+S47</f>
        <v>4</v>
      </c>
      <c r="R46" s="315"/>
      <c r="S46" s="104">
        <v>2</v>
      </c>
      <c r="T46" s="105" t="s">
        <v>171</v>
      </c>
      <c r="U46" s="104">
        <v>0</v>
      </c>
      <c r="V46" s="317">
        <f t="shared" ref="V46" si="15">U46+U47</f>
        <v>0</v>
      </c>
      <c r="W46" s="318"/>
      <c r="X46" s="320" t="str">
        <f>AG35</f>
        <v>宇都宮北部ＦＣトレ</v>
      </c>
      <c r="Y46" s="309"/>
      <c r="Z46" s="309"/>
      <c r="AA46" s="309"/>
      <c r="AB46" s="309"/>
      <c r="AC46" s="309"/>
      <c r="AD46" s="321"/>
      <c r="AE46" s="305"/>
      <c r="AF46" s="306"/>
      <c r="AG46" s="306"/>
      <c r="AH46" s="307"/>
      <c r="AI46" s="348">
        <v>5</v>
      </c>
      <c r="AJ46" s="349"/>
      <c r="AK46" s="349">
        <v>7</v>
      </c>
      <c r="AL46" s="349"/>
      <c r="AM46" s="349">
        <v>7</v>
      </c>
      <c r="AN46" s="351"/>
      <c r="AO46" s="352">
        <v>5</v>
      </c>
      <c r="AP46" s="353"/>
      <c r="AS46" s="95">
        <v>7</v>
      </c>
      <c r="AT46" s="95">
        <v>9</v>
      </c>
      <c r="AX46" s="155"/>
      <c r="AY46" s="154"/>
    </row>
    <row r="47" spans="2:51" ht="18" customHeight="1">
      <c r="B47" s="301"/>
      <c r="C47" s="302"/>
      <c r="D47" s="303"/>
      <c r="E47" s="304"/>
      <c r="F47" s="305"/>
      <c r="G47" s="306"/>
      <c r="H47" s="306"/>
      <c r="I47" s="307"/>
      <c r="J47" s="312"/>
      <c r="K47" s="312"/>
      <c r="L47" s="312"/>
      <c r="M47" s="312"/>
      <c r="N47" s="312"/>
      <c r="O47" s="312"/>
      <c r="P47" s="313"/>
      <c r="Q47" s="316"/>
      <c r="R47" s="315"/>
      <c r="S47" s="102">
        <v>2</v>
      </c>
      <c r="T47" s="103" t="s">
        <v>171</v>
      </c>
      <c r="U47" s="102">
        <v>0</v>
      </c>
      <c r="V47" s="299"/>
      <c r="W47" s="319"/>
      <c r="X47" s="322"/>
      <c r="Y47" s="312"/>
      <c r="Z47" s="312"/>
      <c r="AA47" s="312"/>
      <c r="AB47" s="312"/>
      <c r="AC47" s="312"/>
      <c r="AD47" s="323"/>
      <c r="AE47" s="305"/>
      <c r="AF47" s="306"/>
      <c r="AG47" s="306"/>
      <c r="AH47" s="307"/>
      <c r="AI47" s="348"/>
      <c r="AJ47" s="349"/>
      <c r="AK47" s="349"/>
      <c r="AL47" s="349"/>
      <c r="AM47" s="349"/>
      <c r="AN47" s="351"/>
      <c r="AO47" s="299"/>
      <c r="AP47" s="300"/>
      <c r="AX47" s="155"/>
      <c r="AY47" s="154"/>
    </row>
    <row r="48" spans="2:51" ht="18" customHeight="1">
      <c r="B48" s="301"/>
      <c r="C48" s="302"/>
      <c r="D48" s="303"/>
      <c r="E48" s="304"/>
      <c r="F48" s="305"/>
      <c r="G48" s="306"/>
      <c r="H48" s="306"/>
      <c r="I48" s="307"/>
      <c r="J48" s="364"/>
      <c r="K48" s="309"/>
      <c r="L48" s="309"/>
      <c r="M48" s="309"/>
      <c r="N48" s="309"/>
      <c r="O48" s="309"/>
      <c r="P48" s="310"/>
      <c r="Q48" s="314">
        <f t="shared" ref="Q48" si="16">S48+S49</f>
        <v>0</v>
      </c>
      <c r="R48" s="315"/>
      <c r="S48" s="104"/>
      <c r="T48" s="105" t="s">
        <v>171</v>
      </c>
      <c r="U48" s="104"/>
      <c r="V48" s="317">
        <f t="shared" ref="V48" si="17">U48+U49</f>
        <v>0</v>
      </c>
      <c r="W48" s="318"/>
      <c r="X48" s="370"/>
      <c r="Y48" s="309"/>
      <c r="Z48" s="309"/>
      <c r="AA48" s="309"/>
      <c r="AB48" s="309"/>
      <c r="AC48" s="309"/>
      <c r="AD48" s="321"/>
      <c r="AE48" s="305"/>
      <c r="AF48" s="306"/>
      <c r="AG48" s="306"/>
      <c r="AH48" s="307"/>
      <c r="AI48" s="348"/>
      <c r="AJ48" s="349"/>
      <c r="AK48" s="349"/>
      <c r="AL48" s="349"/>
      <c r="AM48" s="349"/>
      <c r="AN48" s="351"/>
      <c r="AO48" s="352"/>
      <c r="AP48" s="353"/>
      <c r="AS48" s="95">
        <v>3</v>
      </c>
      <c r="AT48" s="95">
        <v>5</v>
      </c>
    </row>
    <row r="49" spans="1:46" ht="18" customHeight="1">
      <c r="B49" s="301"/>
      <c r="C49" s="302"/>
      <c r="D49" s="303"/>
      <c r="E49" s="304"/>
      <c r="F49" s="305"/>
      <c r="G49" s="306"/>
      <c r="H49" s="306"/>
      <c r="I49" s="307"/>
      <c r="J49" s="312"/>
      <c r="K49" s="312"/>
      <c r="L49" s="312"/>
      <c r="M49" s="312"/>
      <c r="N49" s="312"/>
      <c r="O49" s="312"/>
      <c r="P49" s="313"/>
      <c r="Q49" s="316"/>
      <c r="R49" s="315"/>
      <c r="S49" s="102"/>
      <c r="T49" s="103" t="s">
        <v>171</v>
      </c>
      <c r="U49" s="102"/>
      <c r="V49" s="299"/>
      <c r="W49" s="319"/>
      <c r="X49" s="322"/>
      <c r="Y49" s="312"/>
      <c r="Z49" s="312"/>
      <c r="AA49" s="312"/>
      <c r="AB49" s="312"/>
      <c r="AC49" s="312"/>
      <c r="AD49" s="323"/>
      <c r="AE49" s="305"/>
      <c r="AF49" s="306"/>
      <c r="AG49" s="306"/>
      <c r="AH49" s="307"/>
      <c r="AI49" s="348"/>
      <c r="AJ49" s="349"/>
      <c r="AK49" s="349"/>
      <c r="AL49" s="349"/>
      <c r="AM49" s="349"/>
      <c r="AN49" s="351"/>
      <c r="AO49" s="299"/>
      <c r="AP49" s="300"/>
    </row>
    <row r="50" spans="1:46" ht="18" customHeight="1">
      <c r="B50" s="301"/>
      <c r="C50" s="302"/>
      <c r="D50" s="303"/>
      <c r="E50" s="304"/>
      <c r="F50" s="305"/>
      <c r="G50" s="306"/>
      <c r="H50" s="306"/>
      <c r="I50" s="307"/>
      <c r="J50" s="364"/>
      <c r="K50" s="309"/>
      <c r="L50" s="309"/>
      <c r="M50" s="309"/>
      <c r="N50" s="309"/>
      <c r="O50" s="309"/>
      <c r="P50" s="310"/>
      <c r="Q50" s="314">
        <f t="shared" ref="Q50" si="18">S50+S51</f>
        <v>0</v>
      </c>
      <c r="R50" s="315"/>
      <c r="S50" s="104"/>
      <c r="T50" s="105" t="s">
        <v>171</v>
      </c>
      <c r="U50" s="104"/>
      <c r="V50" s="317">
        <f t="shared" ref="V50" si="19">U50+U51</f>
        <v>0</v>
      </c>
      <c r="W50" s="318"/>
      <c r="X50" s="370"/>
      <c r="Y50" s="309"/>
      <c r="Z50" s="309"/>
      <c r="AA50" s="309"/>
      <c r="AB50" s="309"/>
      <c r="AC50" s="309"/>
      <c r="AD50" s="321"/>
      <c r="AE50" s="305"/>
      <c r="AF50" s="306"/>
      <c r="AG50" s="306"/>
      <c r="AH50" s="307"/>
      <c r="AI50" s="348"/>
      <c r="AJ50" s="349"/>
      <c r="AK50" s="349"/>
      <c r="AL50" s="349"/>
      <c r="AM50" s="349"/>
      <c r="AN50" s="351"/>
      <c r="AO50" s="352"/>
      <c r="AP50" s="353"/>
      <c r="AS50" s="95">
        <v>8</v>
      </c>
      <c r="AT50" s="95">
        <v>1</v>
      </c>
    </row>
    <row r="51" spans="1:46" ht="18" customHeight="1" thickBot="1">
      <c r="B51" s="357"/>
      <c r="C51" s="358"/>
      <c r="D51" s="359"/>
      <c r="E51" s="360"/>
      <c r="F51" s="361"/>
      <c r="G51" s="362"/>
      <c r="H51" s="362"/>
      <c r="I51" s="363"/>
      <c r="J51" s="365"/>
      <c r="K51" s="365"/>
      <c r="L51" s="365"/>
      <c r="M51" s="365"/>
      <c r="N51" s="365"/>
      <c r="O51" s="365"/>
      <c r="P51" s="366"/>
      <c r="Q51" s="367"/>
      <c r="R51" s="368"/>
      <c r="S51" s="115"/>
      <c r="T51" s="116" t="s">
        <v>171</v>
      </c>
      <c r="U51" s="115"/>
      <c r="V51" s="355"/>
      <c r="W51" s="369"/>
      <c r="X51" s="371"/>
      <c r="Y51" s="365"/>
      <c r="Z51" s="365"/>
      <c r="AA51" s="365"/>
      <c r="AB51" s="365"/>
      <c r="AC51" s="365"/>
      <c r="AD51" s="372"/>
      <c r="AE51" s="361"/>
      <c r="AF51" s="362"/>
      <c r="AG51" s="362"/>
      <c r="AH51" s="363"/>
      <c r="AI51" s="373"/>
      <c r="AJ51" s="374"/>
      <c r="AK51" s="374"/>
      <c r="AL51" s="374"/>
      <c r="AM51" s="374"/>
      <c r="AN51" s="375"/>
      <c r="AO51" s="355"/>
      <c r="AP51" s="356"/>
    </row>
    <row r="52" spans="1:46" ht="18" customHeight="1" thickBot="1">
      <c r="B52" s="106"/>
      <c r="C52" s="107"/>
      <c r="D52" s="107"/>
      <c r="E52" s="107"/>
      <c r="F52" s="106"/>
      <c r="G52" s="106"/>
      <c r="H52" s="106"/>
      <c r="I52" s="106"/>
      <c r="J52" s="106"/>
      <c r="K52" s="108"/>
      <c r="L52" s="108"/>
      <c r="M52" s="109"/>
      <c r="N52" s="110"/>
      <c r="O52" s="109"/>
      <c r="P52" s="108"/>
      <c r="Q52" s="108"/>
      <c r="R52" s="106"/>
      <c r="S52" s="106"/>
      <c r="T52" s="106"/>
      <c r="U52" s="106"/>
      <c r="V52" s="106"/>
      <c r="W52" s="111"/>
      <c r="X52" s="111"/>
      <c r="Y52" s="111"/>
      <c r="Z52" s="111"/>
      <c r="AA52" s="111"/>
      <c r="AB52" s="111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</row>
    <row r="53" spans="1:46" ht="30" customHeight="1" thickBot="1">
      <c r="B53" s="95"/>
      <c r="C53" s="95"/>
      <c r="D53" s="389" t="s">
        <v>172</v>
      </c>
      <c r="E53" s="390"/>
      <c r="F53" s="390"/>
      <c r="G53" s="390"/>
      <c r="H53" s="390"/>
      <c r="I53" s="390"/>
      <c r="J53" s="390" t="s">
        <v>167</v>
      </c>
      <c r="K53" s="390"/>
      <c r="L53" s="390"/>
      <c r="M53" s="390"/>
      <c r="N53" s="390"/>
      <c r="O53" s="390"/>
      <c r="P53" s="390"/>
      <c r="Q53" s="390"/>
      <c r="R53" s="390" t="s">
        <v>173</v>
      </c>
      <c r="S53" s="390"/>
      <c r="T53" s="390"/>
      <c r="U53" s="390"/>
      <c r="V53" s="390"/>
      <c r="W53" s="390"/>
      <c r="X53" s="390"/>
      <c r="Y53" s="390"/>
      <c r="Z53" s="390"/>
      <c r="AA53" s="390" t="s">
        <v>174</v>
      </c>
      <c r="AB53" s="390"/>
      <c r="AC53" s="390"/>
      <c r="AD53" s="390" t="s">
        <v>175</v>
      </c>
      <c r="AE53" s="390"/>
      <c r="AF53" s="390"/>
      <c r="AG53" s="390"/>
      <c r="AH53" s="390"/>
      <c r="AI53" s="390"/>
      <c r="AJ53" s="390"/>
      <c r="AK53" s="390"/>
      <c r="AL53" s="390"/>
      <c r="AM53" s="391"/>
      <c r="AN53" s="95"/>
      <c r="AO53" s="95"/>
      <c r="AP53" s="95"/>
    </row>
    <row r="54" spans="1:46" ht="30" customHeight="1">
      <c r="B54" s="95"/>
      <c r="C54" s="95"/>
      <c r="D54" s="380" t="s">
        <v>176</v>
      </c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2"/>
      <c r="AB54" s="382"/>
      <c r="AC54" s="382"/>
      <c r="AD54" s="383"/>
      <c r="AE54" s="383"/>
      <c r="AF54" s="383"/>
      <c r="AG54" s="383"/>
      <c r="AH54" s="383"/>
      <c r="AI54" s="383"/>
      <c r="AJ54" s="383"/>
      <c r="AK54" s="383"/>
      <c r="AL54" s="383"/>
      <c r="AM54" s="384"/>
      <c r="AN54" s="95"/>
      <c r="AO54" s="95"/>
      <c r="AP54" s="95"/>
    </row>
    <row r="55" spans="1:46" ht="30" customHeight="1">
      <c r="B55" s="95"/>
      <c r="C55" s="95"/>
      <c r="D55" s="385" t="s">
        <v>176</v>
      </c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7"/>
      <c r="AE55" s="387"/>
      <c r="AF55" s="387"/>
      <c r="AG55" s="387"/>
      <c r="AH55" s="387"/>
      <c r="AI55" s="387"/>
      <c r="AJ55" s="387"/>
      <c r="AK55" s="387"/>
      <c r="AL55" s="387"/>
      <c r="AM55" s="388"/>
      <c r="AN55" s="95"/>
      <c r="AO55" s="95"/>
      <c r="AP55" s="95"/>
    </row>
    <row r="56" spans="1:46" ht="30" customHeight="1" thickBot="1">
      <c r="B56" s="95"/>
      <c r="C56" s="95"/>
      <c r="D56" s="376" t="s">
        <v>176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8"/>
      <c r="AE56" s="378"/>
      <c r="AF56" s="378"/>
      <c r="AG56" s="378"/>
      <c r="AH56" s="378"/>
      <c r="AI56" s="378"/>
      <c r="AJ56" s="378"/>
      <c r="AK56" s="378"/>
      <c r="AL56" s="378"/>
      <c r="AM56" s="379"/>
      <c r="AN56" s="95"/>
      <c r="AO56" s="95"/>
      <c r="AP56" s="95"/>
    </row>
    <row r="57" spans="1:46" ht="18" customHeight="1">
      <c r="A57" s="265" t="s">
        <v>225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</row>
    <row r="58" spans="1:46" ht="18" customHeight="1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</row>
    <row r="59" spans="1:46" ht="18" customHeight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</row>
    <row r="60" spans="1:46" ht="24.95" customHeight="1">
      <c r="B60" s="95"/>
      <c r="C60" s="268" t="s">
        <v>157</v>
      </c>
      <c r="D60" s="268"/>
      <c r="E60" s="268"/>
      <c r="F60" s="268"/>
      <c r="G60" s="412" t="s">
        <v>187</v>
      </c>
      <c r="H60" s="268"/>
      <c r="I60" s="268"/>
      <c r="J60" s="268"/>
      <c r="K60" s="268"/>
      <c r="L60" s="268"/>
      <c r="M60" s="268"/>
      <c r="N60" s="268"/>
      <c r="O60" s="268"/>
      <c r="P60" s="268" t="s">
        <v>158</v>
      </c>
      <c r="Q60" s="268"/>
      <c r="R60" s="268"/>
      <c r="S60" s="268"/>
      <c r="T60" s="412" t="s">
        <v>200</v>
      </c>
      <c r="U60" s="268"/>
      <c r="V60" s="268"/>
      <c r="W60" s="268"/>
      <c r="X60" s="268"/>
      <c r="Y60" s="268"/>
      <c r="Z60" s="268"/>
      <c r="AA60" s="268"/>
      <c r="AB60" s="268"/>
      <c r="AC60" s="268" t="s">
        <v>159</v>
      </c>
      <c r="AD60" s="268"/>
      <c r="AE60" s="268"/>
      <c r="AF60" s="268"/>
      <c r="AG60" s="270">
        <v>44114</v>
      </c>
      <c r="AH60" s="271"/>
      <c r="AI60" s="271"/>
      <c r="AJ60" s="271"/>
      <c r="AK60" s="271"/>
      <c r="AL60" s="271"/>
      <c r="AM60" s="410" t="s">
        <v>189</v>
      </c>
      <c r="AN60" s="410"/>
      <c r="AO60" s="411"/>
      <c r="AP60" s="112"/>
    </row>
    <row r="61" spans="1:46" ht="18" customHeight="1">
      <c r="B61" s="95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3"/>
      <c r="X61" s="113"/>
      <c r="Y61" s="113"/>
      <c r="Z61" s="113"/>
      <c r="AA61" s="113"/>
      <c r="AB61" s="113"/>
      <c r="AC61" s="113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</row>
    <row r="62" spans="1:46" ht="24.95" customHeight="1">
      <c r="B62" s="95"/>
      <c r="C62" s="292">
        <v>1</v>
      </c>
      <c r="D62" s="292"/>
      <c r="E62" s="293" t="s">
        <v>195</v>
      </c>
      <c r="F62" s="293"/>
      <c r="G62" s="293"/>
      <c r="H62" s="293"/>
      <c r="I62" s="293"/>
      <c r="J62" s="293"/>
      <c r="K62" s="293"/>
      <c r="L62" s="293"/>
      <c r="M62" s="293"/>
      <c r="N62" s="293"/>
      <c r="O62" s="96"/>
      <c r="P62" s="96"/>
      <c r="Q62" s="295">
        <v>4</v>
      </c>
      <c r="R62" s="295"/>
      <c r="S62" s="296" t="s">
        <v>198</v>
      </c>
      <c r="T62" s="296"/>
      <c r="U62" s="296"/>
      <c r="V62" s="296"/>
      <c r="W62" s="296"/>
      <c r="X62" s="296"/>
      <c r="Y62" s="296"/>
      <c r="Z62" s="296"/>
      <c r="AA62" s="296"/>
      <c r="AB62" s="296"/>
      <c r="AC62" s="97"/>
      <c r="AD62" s="96"/>
      <c r="AE62" s="295">
        <v>7</v>
      </c>
      <c r="AF62" s="295"/>
      <c r="AG62" s="296" t="s">
        <v>202</v>
      </c>
      <c r="AH62" s="296"/>
      <c r="AI62" s="296"/>
      <c r="AJ62" s="296"/>
      <c r="AK62" s="296"/>
      <c r="AL62" s="296"/>
      <c r="AM62" s="296"/>
      <c r="AN62" s="296"/>
      <c r="AO62" s="296"/>
      <c r="AP62" s="296"/>
    </row>
    <row r="63" spans="1:46" ht="24.95" customHeight="1">
      <c r="B63" s="95"/>
      <c r="C63" s="394">
        <v>2</v>
      </c>
      <c r="D63" s="394"/>
      <c r="E63" s="395" t="s">
        <v>196</v>
      </c>
      <c r="F63" s="396"/>
      <c r="G63" s="396"/>
      <c r="H63" s="396"/>
      <c r="I63" s="396"/>
      <c r="J63" s="396"/>
      <c r="K63" s="396"/>
      <c r="L63" s="396"/>
      <c r="M63" s="396"/>
      <c r="N63" s="397"/>
      <c r="O63" s="96"/>
      <c r="P63" s="96"/>
      <c r="Q63" s="398">
        <v>5</v>
      </c>
      <c r="R63" s="398"/>
      <c r="S63" s="399" t="s">
        <v>200</v>
      </c>
      <c r="T63" s="399"/>
      <c r="U63" s="399"/>
      <c r="V63" s="399"/>
      <c r="W63" s="399"/>
      <c r="X63" s="399"/>
      <c r="Y63" s="399"/>
      <c r="Z63" s="399"/>
      <c r="AA63" s="399"/>
      <c r="AB63" s="399"/>
      <c r="AC63" s="97"/>
      <c r="AD63" s="96"/>
      <c r="AE63" s="400">
        <v>8</v>
      </c>
      <c r="AF63" s="400"/>
      <c r="AG63" s="401" t="s">
        <v>161</v>
      </c>
      <c r="AH63" s="401"/>
      <c r="AI63" s="401"/>
      <c r="AJ63" s="401"/>
      <c r="AK63" s="401"/>
      <c r="AL63" s="401"/>
      <c r="AM63" s="401"/>
      <c r="AN63" s="401"/>
      <c r="AO63" s="401"/>
      <c r="AP63" s="401"/>
    </row>
    <row r="64" spans="1:46" ht="24.95" customHeight="1">
      <c r="B64" s="95"/>
      <c r="C64" s="274">
        <v>3</v>
      </c>
      <c r="D64" s="274"/>
      <c r="E64" s="275" t="s">
        <v>197</v>
      </c>
      <c r="F64" s="276"/>
      <c r="G64" s="276"/>
      <c r="H64" s="276"/>
      <c r="I64" s="276"/>
      <c r="J64" s="276"/>
      <c r="K64" s="276"/>
      <c r="L64" s="276"/>
      <c r="M64" s="276"/>
      <c r="N64" s="277"/>
      <c r="O64" s="96"/>
      <c r="P64" s="96"/>
      <c r="Q64" s="278">
        <v>6</v>
      </c>
      <c r="R64" s="278"/>
      <c r="S64" s="279" t="s">
        <v>201</v>
      </c>
      <c r="T64" s="280"/>
      <c r="U64" s="280"/>
      <c r="V64" s="280"/>
      <c r="W64" s="280"/>
      <c r="X64" s="280"/>
      <c r="Y64" s="280"/>
      <c r="Z64" s="280"/>
      <c r="AA64" s="280"/>
      <c r="AB64" s="281"/>
      <c r="AC64" s="97"/>
      <c r="AD64" s="96"/>
      <c r="AE64" s="282"/>
      <c r="AF64" s="282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</row>
    <row r="65" spans="2:52" ht="18" customHeight="1">
      <c r="B65" s="95"/>
      <c r="C65" s="114"/>
      <c r="D65" s="112"/>
      <c r="E65" s="112"/>
      <c r="F65" s="112"/>
      <c r="G65" s="112"/>
      <c r="H65" s="112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112"/>
      <c r="U65" s="95"/>
      <c r="V65" s="112"/>
      <c r="W65" s="95"/>
      <c r="X65" s="112"/>
      <c r="Y65" s="95"/>
      <c r="Z65" s="112"/>
      <c r="AA65" s="95"/>
      <c r="AB65" s="112"/>
      <c r="AC65" s="112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</row>
    <row r="66" spans="2:52" ht="21.95" customHeight="1" thickBot="1">
      <c r="B66" s="95" t="s">
        <v>164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</row>
    <row r="67" spans="2:52" ht="21.95" customHeight="1" thickBot="1">
      <c r="B67" s="99"/>
      <c r="C67" s="342" t="s">
        <v>165</v>
      </c>
      <c r="D67" s="343"/>
      <c r="E67" s="327"/>
      <c r="F67" s="342" t="s">
        <v>166</v>
      </c>
      <c r="G67" s="343"/>
      <c r="H67" s="343"/>
      <c r="I67" s="327"/>
      <c r="J67" s="343" t="s">
        <v>167</v>
      </c>
      <c r="K67" s="343"/>
      <c r="L67" s="343"/>
      <c r="M67" s="343"/>
      <c r="N67" s="343"/>
      <c r="O67" s="343"/>
      <c r="P67" s="344"/>
      <c r="Q67" s="345" t="s">
        <v>168</v>
      </c>
      <c r="R67" s="345"/>
      <c r="S67" s="345"/>
      <c r="T67" s="345"/>
      <c r="U67" s="345"/>
      <c r="V67" s="345"/>
      <c r="W67" s="345"/>
      <c r="X67" s="326" t="s">
        <v>167</v>
      </c>
      <c r="Y67" s="343"/>
      <c r="Z67" s="343"/>
      <c r="AA67" s="343"/>
      <c r="AB67" s="343"/>
      <c r="AC67" s="343"/>
      <c r="AD67" s="327"/>
      <c r="AE67" s="342" t="s">
        <v>166</v>
      </c>
      <c r="AF67" s="343"/>
      <c r="AG67" s="343"/>
      <c r="AH67" s="327"/>
      <c r="AI67" s="324" t="s">
        <v>169</v>
      </c>
      <c r="AJ67" s="325"/>
      <c r="AK67" s="325"/>
      <c r="AL67" s="325"/>
      <c r="AM67" s="325"/>
      <c r="AN67" s="325"/>
      <c r="AO67" s="326" t="s">
        <v>170</v>
      </c>
      <c r="AP67" s="327"/>
      <c r="AY67" s="156"/>
      <c r="AZ67" s="156"/>
    </row>
    <row r="68" spans="2:52" ht="18" customHeight="1">
      <c r="B68" s="413">
        <v>1</v>
      </c>
      <c r="C68" s="329">
        <v>0.35416666666666669</v>
      </c>
      <c r="D68" s="330"/>
      <c r="E68" s="331"/>
      <c r="F68" s="332"/>
      <c r="G68" s="333"/>
      <c r="H68" s="333"/>
      <c r="I68" s="334"/>
      <c r="J68" s="335" t="str">
        <f>E62</f>
        <v>ＦＣアリーバ</v>
      </c>
      <c r="K68" s="336"/>
      <c r="L68" s="336"/>
      <c r="M68" s="336"/>
      <c r="N68" s="336"/>
      <c r="O68" s="336"/>
      <c r="P68" s="337"/>
      <c r="Q68" s="338">
        <f>S68+S69</f>
        <v>0</v>
      </c>
      <c r="R68" s="339"/>
      <c r="S68" s="117"/>
      <c r="T68" s="118" t="s">
        <v>171</v>
      </c>
      <c r="U68" s="117"/>
      <c r="V68" s="297">
        <f>U68+U69</f>
        <v>0</v>
      </c>
      <c r="W68" s="414"/>
      <c r="X68" s="340" t="str">
        <f>E64</f>
        <v>ブラッドレスＳＣ</v>
      </c>
      <c r="Y68" s="336"/>
      <c r="Z68" s="336"/>
      <c r="AA68" s="336"/>
      <c r="AB68" s="336"/>
      <c r="AC68" s="336"/>
      <c r="AD68" s="341"/>
      <c r="AE68" s="332"/>
      <c r="AF68" s="333"/>
      <c r="AG68" s="333"/>
      <c r="AH68" s="334"/>
      <c r="AI68" s="346">
        <v>5</v>
      </c>
      <c r="AJ68" s="347"/>
      <c r="AK68" s="347">
        <v>8</v>
      </c>
      <c r="AL68" s="347"/>
      <c r="AM68" s="347">
        <v>8</v>
      </c>
      <c r="AN68" s="350"/>
      <c r="AO68" s="297">
        <v>5</v>
      </c>
      <c r="AP68" s="298"/>
      <c r="AS68" s="95">
        <v>4</v>
      </c>
      <c r="AT68" s="95">
        <v>7</v>
      </c>
      <c r="AY68" s="263"/>
      <c r="AZ68" s="264"/>
    </row>
    <row r="69" spans="2:52" ht="18" customHeight="1">
      <c r="B69" s="301"/>
      <c r="C69" s="302"/>
      <c r="D69" s="303"/>
      <c r="E69" s="304"/>
      <c r="F69" s="305"/>
      <c r="G69" s="306"/>
      <c r="H69" s="306"/>
      <c r="I69" s="307"/>
      <c r="J69" s="312"/>
      <c r="K69" s="312"/>
      <c r="L69" s="312"/>
      <c r="M69" s="312"/>
      <c r="N69" s="312"/>
      <c r="O69" s="312"/>
      <c r="P69" s="313"/>
      <c r="Q69" s="316"/>
      <c r="R69" s="315"/>
      <c r="S69" s="102"/>
      <c r="T69" s="103" t="s">
        <v>171</v>
      </c>
      <c r="U69" s="102"/>
      <c r="V69" s="299"/>
      <c r="W69" s="319"/>
      <c r="X69" s="322"/>
      <c r="Y69" s="312"/>
      <c r="Z69" s="312"/>
      <c r="AA69" s="312"/>
      <c r="AB69" s="312"/>
      <c r="AC69" s="312"/>
      <c r="AD69" s="323"/>
      <c r="AE69" s="305"/>
      <c r="AF69" s="306"/>
      <c r="AG69" s="306"/>
      <c r="AH69" s="307"/>
      <c r="AI69" s="348"/>
      <c r="AJ69" s="349"/>
      <c r="AK69" s="349"/>
      <c r="AL69" s="349"/>
      <c r="AM69" s="349"/>
      <c r="AN69" s="351"/>
      <c r="AO69" s="299"/>
      <c r="AP69" s="300"/>
      <c r="AY69" s="260"/>
      <c r="AZ69" s="261"/>
    </row>
    <row r="70" spans="2:52" ht="18" customHeight="1">
      <c r="B70" s="301">
        <v>2</v>
      </c>
      <c r="C70" s="302">
        <v>0.38194444444444442</v>
      </c>
      <c r="D70" s="303"/>
      <c r="E70" s="304"/>
      <c r="F70" s="305"/>
      <c r="G70" s="306"/>
      <c r="H70" s="306"/>
      <c r="I70" s="307"/>
      <c r="J70" s="354" t="str">
        <f>S63</f>
        <v>石井ＦＣ</v>
      </c>
      <c r="K70" s="309"/>
      <c r="L70" s="309"/>
      <c r="M70" s="309"/>
      <c r="N70" s="309"/>
      <c r="O70" s="309"/>
      <c r="P70" s="310"/>
      <c r="Q70" s="314">
        <f t="shared" ref="Q70" si="20">S70+S71</f>
        <v>0</v>
      </c>
      <c r="R70" s="315"/>
      <c r="S70" s="104"/>
      <c r="T70" s="105" t="s">
        <v>171</v>
      </c>
      <c r="U70" s="104"/>
      <c r="V70" s="317">
        <f t="shared" ref="V70" si="21">U70+U71</f>
        <v>0</v>
      </c>
      <c r="W70" s="318"/>
      <c r="X70" s="320" t="str">
        <f>AG63</f>
        <v>宇都宮北部ＦＣトレ</v>
      </c>
      <c r="Y70" s="309"/>
      <c r="Z70" s="309"/>
      <c r="AA70" s="309"/>
      <c r="AB70" s="309"/>
      <c r="AC70" s="309"/>
      <c r="AD70" s="321"/>
      <c r="AE70" s="305"/>
      <c r="AF70" s="306"/>
      <c r="AG70" s="306"/>
      <c r="AH70" s="307"/>
      <c r="AI70" s="348">
        <v>1</v>
      </c>
      <c r="AJ70" s="349"/>
      <c r="AK70" s="349">
        <v>3</v>
      </c>
      <c r="AL70" s="349"/>
      <c r="AM70" s="349">
        <v>3</v>
      </c>
      <c r="AN70" s="351"/>
      <c r="AO70" s="352">
        <v>1</v>
      </c>
      <c r="AP70" s="353"/>
      <c r="AS70" s="95">
        <v>5</v>
      </c>
      <c r="AT70" s="95">
        <v>8</v>
      </c>
      <c r="AY70" s="260"/>
      <c r="AZ70" s="262"/>
    </row>
    <row r="71" spans="2:52" ht="18" customHeight="1">
      <c r="B71" s="301"/>
      <c r="C71" s="302"/>
      <c r="D71" s="303"/>
      <c r="E71" s="304"/>
      <c r="F71" s="305"/>
      <c r="G71" s="306"/>
      <c r="H71" s="306"/>
      <c r="I71" s="307"/>
      <c r="J71" s="312"/>
      <c r="K71" s="312"/>
      <c r="L71" s="312"/>
      <c r="M71" s="312"/>
      <c r="N71" s="312"/>
      <c r="O71" s="312"/>
      <c r="P71" s="313"/>
      <c r="Q71" s="316"/>
      <c r="R71" s="315"/>
      <c r="S71" s="102"/>
      <c r="T71" s="103" t="s">
        <v>171</v>
      </c>
      <c r="U71" s="102"/>
      <c r="V71" s="299"/>
      <c r="W71" s="319"/>
      <c r="X71" s="322"/>
      <c r="Y71" s="312"/>
      <c r="Z71" s="312"/>
      <c r="AA71" s="312"/>
      <c r="AB71" s="312"/>
      <c r="AC71" s="312"/>
      <c r="AD71" s="323"/>
      <c r="AE71" s="305"/>
      <c r="AF71" s="306"/>
      <c r="AG71" s="306"/>
      <c r="AH71" s="307"/>
      <c r="AI71" s="348"/>
      <c r="AJ71" s="349"/>
      <c r="AK71" s="349"/>
      <c r="AL71" s="349"/>
      <c r="AM71" s="349"/>
      <c r="AN71" s="351"/>
      <c r="AO71" s="299"/>
      <c r="AP71" s="300"/>
      <c r="AY71" s="155"/>
      <c r="AZ71" s="154"/>
    </row>
    <row r="72" spans="2:52" ht="18" customHeight="1">
      <c r="B72" s="301">
        <v>3</v>
      </c>
      <c r="C72" s="302">
        <v>0.41666666666666669</v>
      </c>
      <c r="D72" s="303"/>
      <c r="E72" s="304"/>
      <c r="F72" s="305"/>
      <c r="G72" s="306"/>
      <c r="H72" s="306"/>
      <c r="I72" s="307"/>
      <c r="J72" s="354" t="str">
        <f>E62</f>
        <v>ＦＣアリーバ</v>
      </c>
      <c r="K72" s="309"/>
      <c r="L72" s="309"/>
      <c r="M72" s="309"/>
      <c r="N72" s="309"/>
      <c r="O72" s="309"/>
      <c r="P72" s="310"/>
      <c r="Q72" s="314">
        <f t="shared" ref="Q72" si="22">S72+S73</f>
        <v>0</v>
      </c>
      <c r="R72" s="315"/>
      <c r="S72" s="104"/>
      <c r="T72" s="105" t="s">
        <v>171</v>
      </c>
      <c r="U72" s="104"/>
      <c r="V72" s="317">
        <f t="shared" ref="V72" si="23">U72+U73</f>
        <v>0</v>
      </c>
      <c r="W72" s="318"/>
      <c r="X72" s="320" t="str">
        <f>S63</f>
        <v>石井ＦＣ</v>
      </c>
      <c r="Y72" s="309"/>
      <c r="Z72" s="309"/>
      <c r="AA72" s="309"/>
      <c r="AB72" s="309"/>
      <c r="AC72" s="309"/>
      <c r="AD72" s="321"/>
      <c r="AE72" s="305"/>
      <c r="AF72" s="306"/>
      <c r="AG72" s="306"/>
      <c r="AH72" s="307"/>
      <c r="AI72" s="348">
        <v>3</v>
      </c>
      <c r="AJ72" s="349"/>
      <c r="AK72" s="349">
        <v>8</v>
      </c>
      <c r="AL72" s="349"/>
      <c r="AM72" s="349">
        <v>8</v>
      </c>
      <c r="AN72" s="351"/>
      <c r="AO72" s="352">
        <v>3</v>
      </c>
      <c r="AP72" s="353"/>
      <c r="AS72" s="95">
        <v>6</v>
      </c>
      <c r="AT72" s="95">
        <v>9</v>
      </c>
      <c r="AY72" s="155"/>
      <c r="AZ72" s="154"/>
    </row>
    <row r="73" spans="2:52" ht="18" customHeight="1">
      <c r="B73" s="301"/>
      <c r="C73" s="302"/>
      <c r="D73" s="303"/>
      <c r="E73" s="304"/>
      <c r="F73" s="305"/>
      <c r="G73" s="306"/>
      <c r="H73" s="306"/>
      <c r="I73" s="307"/>
      <c r="J73" s="312"/>
      <c r="K73" s="312"/>
      <c r="L73" s="312"/>
      <c r="M73" s="312"/>
      <c r="N73" s="312"/>
      <c r="O73" s="312"/>
      <c r="P73" s="313"/>
      <c r="Q73" s="316"/>
      <c r="R73" s="315"/>
      <c r="S73" s="102"/>
      <c r="T73" s="103" t="s">
        <v>171</v>
      </c>
      <c r="U73" s="102"/>
      <c r="V73" s="299"/>
      <c r="W73" s="319"/>
      <c r="X73" s="322"/>
      <c r="Y73" s="312"/>
      <c r="Z73" s="312"/>
      <c r="AA73" s="312"/>
      <c r="AB73" s="312"/>
      <c r="AC73" s="312"/>
      <c r="AD73" s="323"/>
      <c r="AE73" s="305"/>
      <c r="AF73" s="306"/>
      <c r="AG73" s="306"/>
      <c r="AH73" s="307"/>
      <c r="AI73" s="348"/>
      <c r="AJ73" s="349"/>
      <c r="AK73" s="349"/>
      <c r="AL73" s="349"/>
      <c r="AM73" s="349"/>
      <c r="AN73" s="351"/>
      <c r="AO73" s="299"/>
      <c r="AP73" s="300"/>
      <c r="AY73" s="155"/>
      <c r="AZ73" s="154"/>
    </row>
    <row r="74" spans="2:52" ht="18" customHeight="1">
      <c r="B74" s="301">
        <v>4</v>
      </c>
      <c r="C74" s="302">
        <v>0.44444444444444442</v>
      </c>
      <c r="D74" s="303"/>
      <c r="E74" s="304"/>
      <c r="F74" s="305"/>
      <c r="G74" s="306"/>
      <c r="H74" s="306"/>
      <c r="I74" s="307"/>
      <c r="J74" s="354" t="str">
        <f>E64</f>
        <v>ブラッドレスＳＣ</v>
      </c>
      <c r="K74" s="309"/>
      <c r="L74" s="309"/>
      <c r="M74" s="309"/>
      <c r="N74" s="309"/>
      <c r="O74" s="309"/>
      <c r="P74" s="310"/>
      <c r="Q74" s="314">
        <f t="shared" ref="Q74" si="24">S74+S75</f>
        <v>0</v>
      </c>
      <c r="R74" s="315"/>
      <c r="S74" s="104"/>
      <c r="T74" s="105" t="s">
        <v>171</v>
      </c>
      <c r="U74" s="104"/>
      <c r="V74" s="317">
        <f t="shared" ref="V74" si="25">U74+U75</f>
        <v>0</v>
      </c>
      <c r="W74" s="318"/>
      <c r="X74" s="320" t="str">
        <f>AG63</f>
        <v>宇都宮北部ＦＣトレ</v>
      </c>
      <c r="Y74" s="309"/>
      <c r="Z74" s="309"/>
      <c r="AA74" s="309"/>
      <c r="AB74" s="309"/>
      <c r="AC74" s="309"/>
      <c r="AD74" s="321"/>
      <c r="AE74" s="305"/>
      <c r="AF74" s="306"/>
      <c r="AG74" s="306"/>
      <c r="AH74" s="307"/>
      <c r="AI74" s="348">
        <v>1</v>
      </c>
      <c r="AJ74" s="349"/>
      <c r="AK74" s="349">
        <v>5</v>
      </c>
      <c r="AL74" s="349"/>
      <c r="AM74" s="349">
        <v>5</v>
      </c>
      <c r="AN74" s="351"/>
      <c r="AO74" s="352">
        <v>1</v>
      </c>
      <c r="AP74" s="353"/>
      <c r="AS74" s="95">
        <v>1</v>
      </c>
      <c r="AT74" s="95">
        <v>4</v>
      </c>
      <c r="AY74" s="155"/>
      <c r="AZ74" s="154"/>
    </row>
    <row r="75" spans="2:52" ht="18" customHeight="1">
      <c r="B75" s="301"/>
      <c r="C75" s="302"/>
      <c r="D75" s="303"/>
      <c r="E75" s="304"/>
      <c r="F75" s="305"/>
      <c r="G75" s="306"/>
      <c r="H75" s="306"/>
      <c r="I75" s="307"/>
      <c r="J75" s="312"/>
      <c r="K75" s="312"/>
      <c r="L75" s="312"/>
      <c r="M75" s="312"/>
      <c r="N75" s="312"/>
      <c r="O75" s="312"/>
      <c r="P75" s="313"/>
      <c r="Q75" s="316"/>
      <c r="R75" s="315"/>
      <c r="S75" s="102"/>
      <c r="T75" s="103" t="s">
        <v>171</v>
      </c>
      <c r="U75" s="102"/>
      <c r="V75" s="299"/>
      <c r="W75" s="319"/>
      <c r="X75" s="322"/>
      <c r="Y75" s="312"/>
      <c r="Z75" s="312"/>
      <c r="AA75" s="312"/>
      <c r="AB75" s="312"/>
      <c r="AC75" s="312"/>
      <c r="AD75" s="323"/>
      <c r="AE75" s="305"/>
      <c r="AF75" s="306"/>
      <c r="AG75" s="306"/>
      <c r="AH75" s="307"/>
      <c r="AI75" s="348"/>
      <c r="AJ75" s="349"/>
      <c r="AK75" s="349"/>
      <c r="AL75" s="349"/>
      <c r="AM75" s="349"/>
      <c r="AN75" s="351"/>
      <c r="AO75" s="299"/>
      <c r="AP75" s="300"/>
      <c r="AY75" s="155"/>
      <c r="AZ75" s="154"/>
    </row>
    <row r="76" spans="2:52" ht="18" customHeight="1">
      <c r="B76" s="301">
        <v>5</v>
      </c>
      <c r="C76" s="302"/>
      <c r="D76" s="303"/>
      <c r="E76" s="304"/>
      <c r="F76" s="305"/>
      <c r="G76" s="306"/>
      <c r="H76" s="306"/>
      <c r="I76" s="307"/>
      <c r="J76" s="364"/>
      <c r="K76" s="309"/>
      <c r="L76" s="309"/>
      <c r="M76" s="309"/>
      <c r="N76" s="309"/>
      <c r="O76" s="309"/>
      <c r="P76" s="310"/>
      <c r="Q76" s="314">
        <f t="shared" ref="Q76" si="26">S76+S77</f>
        <v>0</v>
      </c>
      <c r="R76" s="315"/>
      <c r="S76" s="104"/>
      <c r="T76" s="105" t="s">
        <v>171</v>
      </c>
      <c r="U76" s="104"/>
      <c r="V76" s="317">
        <f t="shared" ref="V76" si="27">U76+U77</f>
        <v>0</v>
      </c>
      <c r="W76" s="318"/>
      <c r="X76" s="370"/>
      <c r="Y76" s="309"/>
      <c r="Z76" s="309"/>
      <c r="AA76" s="309"/>
      <c r="AB76" s="309"/>
      <c r="AC76" s="309"/>
      <c r="AD76" s="321"/>
      <c r="AE76" s="305"/>
      <c r="AF76" s="306"/>
      <c r="AG76" s="306"/>
      <c r="AH76" s="307"/>
      <c r="AI76" s="348"/>
      <c r="AJ76" s="349"/>
      <c r="AK76" s="349"/>
      <c r="AL76" s="349"/>
      <c r="AM76" s="349"/>
      <c r="AN76" s="351"/>
      <c r="AO76" s="352"/>
      <c r="AP76" s="353"/>
      <c r="AS76" s="95">
        <v>2</v>
      </c>
      <c r="AT76" s="95">
        <v>5</v>
      </c>
    </row>
    <row r="77" spans="2:52" ht="18" customHeight="1">
      <c r="B77" s="301"/>
      <c r="C77" s="302"/>
      <c r="D77" s="303"/>
      <c r="E77" s="304"/>
      <c r="F77" s="305"/>
      <c r="G77" s="306"/>
      <c r="H77" s="306"/>
      <c r="I77" s="307"/>
      <c r="J77" s="312"/>
      <c r="K77" s="312"/>
      <c r="L77" s="312"/>
      <c r="M77" s="312"/>
      <c r="N77" s="312"/>
      <c r="O77" s="312"/>
      <c r="P77" s="313"/>
      <c r="Q77" s="316"/>
      <c r="R77" s="315"/>
      <c r="S77" s="102"/>
      <c r="T77" s="103" t="s">
        <v>171</v>
      </c>
      <c r="U77" s="102"/>
      <c r="V77" s="299"/>
      <c r="W77" s="319"/>
      <c r="X77" s="322"/>
      <c r="Y77" s="312"/>
      <c r="Z77" s="312"/>
      <c r="AA77" s="312"/>
      <c r="AB77" s="312"/>
      <c r="AC77" s="312"/>
      <c r="AD77" s="323"/>
      <c r="AE77" s="305"/>
      <c r="AF77" s="306"/>
      <c r="AG77" s="306"/>
      <c r="AH77" s="307"/>
      <c r="AI77" s="348"/>
      <c r="AJ77" s="349"/>
      <c r="AK77" s="349"/>
      <c r="AL77" s="349"/>
      <c r="AM77" s="349"/>
      <c r="AN77" s="351"/>
      <c r="AO77" s="299"/>
      <c r="AP77" s="300"/>
    </row>
    <row r="78" spans="2:52" ht="18" customHeight="1">
      <c r="B78" s="301">
        <v>6</v>
      </c>
      <c r="C78" s="302"/>
      <c r="D78" s="303"/>
      <c r="E78" s="304"/>
      <c r="F78" s="305"/>
      <c r="G78" s="306"/>
      <c r="H78" s="306"/>
      <c r="I78" s="307"/>
      <c r="J78" s="364"/>
      <c r="K78" s="309"/>
      <c r="L78" s="309"/>
      <c r="M78" s="309"/>
      <c r="N78" s="309"/>
      <c r="O78" s="309"/>
      <c r="P78" s="310"/>
      <c r="Q78" s="314">
        <f t="shared" ref="Q78" si="28">S78+S79</f>
        <v>0</v>
      </c>
      <c r="R78" s="315"/>
      <c r="S78" s="104"/>
      <c r="T78" s="105" t="s">
        <v>171</v>
      </c>
      <c r="U78" s="104"/>
      <c r="V78" s="317">
        <f t="shared" ref="V78" si="29">U78+U79</f>
        <v>0</v>
      </c>
      <c r="W78" s="318"/>
      <c r="X78" s="370"/>
      <c r="Y78" s="309"/>
      <c r="Z78" s="309"/>
      <c r="AA78" s="309"/>
      <c r="AB78" s="309"/>
      <c r="AC78" s="309"/>
      <c r="AD78" s="321"/>
      <c r="AE78" s="305"/>
      <c r="AF78" s="306"/>
      <c r="AG78" s="306"/>
      <c r="AH78" s="307"/>
      <c r="AI78" s="348"/>
      <c r="AJ78" s="349"/>
      <c r="AK78" s="349"/>
      <c r="AL78" s="349"/>
      <c r="AM78" s="349"/>
      <c r="AN78" s="351"/>
      <c r="AO78" s="352"/>
      <c r="AP78" s="353"/>
      <c r="AS78" s="95">
        <v>3</v>
      </c>
      <c r="AT78" s="95">
        <v>6</v>
      </c>
    </row>
    <row r="79" spans="2:52" ht="18" customHeight="1" thickBot="1">
      <c r="B79" s="357"/>
      <c r="C79" s="358"/>
      <c r="D79" s="359"/>
      <c r="E79" s="360"/>
      <c r="F79" s="361"/>
      <c r="G79" s="362"/>
      <c r="H79" s="362"/>
      <c r="I79" s="363"/>
      <c r="J79" s="365"/>
      <c r="K79" s="365"/>
      <c r="L79" s="365"/>
      <c r="M79" s="365"/>
      <c r="N79" s="365"/>
      <c r="O79" s="365"/>
      <c r="P79" s="366"/>
      <c r="Q79" s="367"/>
      <c r="R79" s="368"/>
      <c r="S79" s="115"/>
      <c r="T79" s="116" t="s">
        <v>171</v>
      </c>
      <c r="U79" s="115"/>
      <c r="V79" s="355"/>
      <c r="W79" s="369"/>
      <c r="X79" s="371"/>
      <c r="Y79" s="365"/>
      <c r="Z79" s="365"/>
      <c r="AA79" s="365"/>
      <c r="AB79" s="365"/>
      <c r="AC79" s="365"/>
      <c r="AD79" s="372"/>
      <c r="AE79" s="361"/>
      <c r="AF79" s="362"/>
      <c r="AG79" s="362"/>
      <c r="AH79" s="363"/>
      <c r="AI79" s="373"/>
      <c r="AJ79" s="374"/>
      <c r="AK79" s="374"/>
      <c r="AL79" s="374"/>
      <c r="AM79" s="374"/>
      <c r="AN79" s="375"/>
      <c r="AO79" s="355"/>
      <c r="AP79" s="356"/>
    </row>
    <row r="80" spans="2:52" ht="18" customHeight="1" thickBot="1">
      <c r="B80" s="106"/>
      <c r="C80" s="107"/>
      <c r="D80" s="107"/>
      <c r="E80" s="107"/>
      <c r="F80" s="106"/>
      <c r="G80" s="106"/>
      <c r="H80" s="106"/>
      <c r="I80" s="106"/>
      <c r="J80" s="106"/>
      <c r="K80" s="108"/>
      <c r="L80" s="108"/>
      <c r="M80" s="109"/>
      <c r="N80" s="110"/>
      <c r="O80" s="109"/>
      <c r="P80" s="108"/>
      <c r="Q80" s="108"/>
      <c r="R80" s="106"/>
      <c r="S80" s="106"/>
      <c r="T80" s="106"/>
      <c r="U80" s="106"/>
      <c r="V80" s="106"/>
      <c r="W80" s="111"/>
      <c r="X80" s="111"/>
      <c r="Y80" s="111"/>
      <c r="Z80" s="111"/>
      <c r="AA80" s="111"/>
      <c r="AB80" s="111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</row>
    <row r="81" spans="1:53" ht="30" customHeight="1" thickBot="1">
      <c r="B81" s="95"/>
      <c r="C81" s="95"/>
      <c r="D81" s="389" t="s">
        <v>172</v>
      </c>
      <c r="E81" s="390"/>
      <c r="F81" s="390"/>
      <c r="G81" s="390"/>
      <c r="H81" s="390"/>
      <c r="I81" s="390"/>
      <c r="J81" s="390" t="s">
        <v>167</v>
      </c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 t="s">
        <v>174</v>
      </c>
      <c r="AB81" s="390"/>
      <c r="AC81" s="390"/>
      <c r="AD81" s="390" t="s">
        <v>175</v>
      </c>
      <c r="AE81" s="390"/>
      <c r="AF81" s="390"/>
      <c r="AG81" s="390"/>
      <c r="AH81" s="390"/>
      <c r="AI81" s="390"/>
      <c r="AJ81" s="390"/>
      <c r="AK81" s="390"/>
      <c r="AL81" s="390"/>
      <c r="AM81" s="391"/>
      <c r="AN81" s="95"/>
      <c r="AO81" s="95"/>
      <c r="AP81" s="95"/>
    </row>
    <row r="82" spans="1:53" ht="30" customHeight="1">
      <c r="B82" s="95"/>
      <c r="C82" s="95"/>
      <c r="D82" s="380" t="s">
        <v>176</v>
      </c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2"/>
      <c r="AB82" s="382"/>
      <c r="AC82" s="382"/>
      <c r="AD82" s="383"/>
      <c r="AE82" s="383"/>
      <c r="AF82" s="383"/>
      <c r="AG82" s="383"/>
      <c r="AH82" s="383"/>
      <c r="AI82" s="383"/>
      <c r="AJ82" s="383"/>
      <c r="AK82" s="383"/>
      <c r="AL82" s="383"/>
      <c r="AM82" s="384"/>
      <c r="AN82" s="95"/>
      <c r="AO82" s="95"/>
      <c r="AP82" s="95"/>
    </row>
    <row r="83" spans="1:53" ht="30" customHeight="1">
      <c r="B83" s="95"/>
      <c r="C83" s="95"/>
      <c r="D83" s="385" t="s">
        <v>176</v>
      </c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7"/>
      <c r="AE83" s="387"/>
      <c r="AF83" s="387"/>
      <c r="AG83" s="387"/>
      <c r="AH83" s="387"/>
      <c r="AI83" s="387"/>
      <c r="AJ83" s="387"/>
      <c r="AK83" s="387"/>
      <c r="AL83" s="387"/>
      <c r="AM83" s="388"/>
      <c r="AN83" s="95"/>
      <c r="AO83" s="95"/>
      <c r="AP83" s="95"/>
    </row>
    <row r="84" spans="1:53" ht="30" customHeight="1" thickBot="1">
      <c r="B84" s="95"/>
      <c r="C84" s="95"/>
      <c r="D84" s="376" t="s">
        <v>176</v>
      </c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8"/>
      <c r="AE84" s="378"/>
      <c r="AF84" s="378"/>
      <c r="AG84" s="378"/>
      <c r="AH84" s="378"/>
      <c r="AI84" s="378"/>
      <c r="AJ84" s="378"/>
      <c r="AK84" s="378"/>
      <c r="AL84" s="378"/>
      <c r="AM84" s="379"/>
      <c r="AN84" s="95"/>
      <c r="AO84" s="95"/>
      <c r="AP84" s="95"/>
    </row>
    <row r="85" spans="1:53" ht="18" customHeight="1">
      <c r="A85" s="265" t="s">
        <v>226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</row>
    <row r="86" spans="1:53" ht="18" customHeight="1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</row>
    <row r="87" spans="1:53" ht="18" customHeight="1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</row>
    <row r="88" spans="1:53" ht="24.95" customHeight="1">
      <c r="B88" s="95"/>
      <c r="C88" s="268" t="s">
        <v>157</v>
      </c>
      <c r="D88" s="268"/>
      <c r="E88" s="268"/>
      <c r="F88" s="268"/>
      <c r="G88" s="412" t="s">
        <v>191</v>
      </c>
      <c r="H88" s="268"/>
      <c r="I88" s="268"/>
      <c r="J88" s="268"/>
      <c r="K88" s="268"/>
      <c r="L88" s="268"/>
      <c r="M88" s="268"/>
      <c r="N88" s="268"/>
      <c r="O88" s="268"/>
      <c r="P88" s="268" t="s">
        <v>158</v>
      </c>
      <c r="Q88" s="268"/>
      <c r="R88" s="268"/>
      <c r="S88" s="268"/>
      <c r="T88" s="412" t="s">
        <v>53</v>
      </c>
      <c r="U88" s="268"/>
      <c r="V88" s="268"/>
      <c r="W88" s="268"/>
      <c r="X88" s="268"/>
      <c r="Y88" s="268"/>
      <c r="Z88" s="268"/>
      <c r="AA88" s="268"/>
      <c r="AB88" s="268"/>
      <c r="AC88" s="268" t="s">
        <v>159</v>
      </c>
      <c r="AD88" s="268"/>
      <c r="AE88" s="268"/>
      <c r="AF88" s="268"/>
      <c r="AG88" s="270">
        <v>44114</v>
      </c>
      <c r="AH88" s="271"/>
      <c r="AI88" s="271"/>
      <c r="AJ88" s="271"/>
      <c r="AK88" s="271"/>
      <c r="AL88" s="271"/>
      <c r="AM88" s="410" t="s">
        <v>189</v>
      </c>
      <c r="AN88" s="410"/>
      <c r="AO88" s="411"/>
      <c r="AP88" s="112"/>
    </row>
    <row r="89" spans="1:53" ht="18" customHeight="1">
      <c r="B89" s="95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3"/>
      <c r="X89" s="113"/>
      <c r="Y89" s="113"/>
      <c r="Z89" s="113"/>
      <c r="AA89" s="113"/>
      <c r="AB89" s="113"/>
      <c r="AC89" s="113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</row>
    <row r="90" spans="1:53" ht="24.95" customHeight="1">
      <c r="B90" s="95"/>
      <c r="C90" s="402">
        <v>1</v>
      </c>
      <c r="D90" s="402"/>
      <c r="E90" s="296" t="s">
        <v>195</v>
      </c>
      <c r="F90" s="296"/>
      <c r="G90" s="296"/>
      <c r="H90" s="296"/>
      <c r="I90" s="296"/>
      <c r="J90" s="296"/>
      <c r="K90" s="296"/>
      <c r="L90" s="296"/>
      <c r="M90" s="296"/>
      <c r="N90" s="296"/>
      <c r="O90" s="96"/>
      <c r="P90" s="96"/>
      <c r="Q90" s="294">
        <v>4</v>
      </c>
      <c r="R90" s="294"/>
      <c r="S90" s="293" t="s">
        <v>198</v>
      </c>
      <c r="T90" s="293"/>
      <c r="U90" s="293"/>
      <c r="V90" s="293"/>
      <c r="W90" s="293"/>
      <c r="X90" s="293"/>
      <c r="Y90" s="293"/>
      <c r="Z90" s="293"/>
      <c r="AA90" s="293"/>
      <c r="AB90" s="293"/>
      <c r="AC90" s="97"/>
      <c r="AD90" s="96"/>
      <c r="AE90" s="294">
        <v>7</v>
      </c>
      <c r="AF90" s="294"/>
      <c r="AG90" s="293" t="s">
        <v>202</v>
      </c>
      <c r="AH90" s="293"/>
      <c r="AI90" s="293"/>
      <c r="AJ90" s="293"/>
      <c r="AK90" s="293"/>
      <c r="AL90" s="293"/>
      <c r="AM90" s="293"/>
      <c r="AN90" s="293"/>
      <c r="AO90" s="293"/>
      <c r="AP90" s="293"/>
    </row>
    <row r="91" spans="1:53" ht="24.95" customHeight="1">
      <c r="B91" s="95"/>
      <c r="C91" s="284">
        <v>2</v>
      </c>
      <c r="D91" s="284"/>
      <c r="E91" s="285" t="s">
        <v>196</v>
      </c>
      <c r="F91" s="286"/>
      <c r="G91" s="286"/>
      <c r="H91" s="286"/>
      <c r="I91" s="286"/>
      <c r="J91" s="286"/>
      <c r="K91" s="286"/>
      <c r="L91" s="286"/>
      <c r="M91" s="286"/>
      <c r="N91" s="287"/>
      <c r="O91" s="96"/>
      <c r="P91" s="96"/>
      <c r="Q91" s="288">
        <v>5</v>
      </c>
      <c r="R91" s="288"/>
      <c r="S91" s="289" t="s">
        <v>160</v>
      </c>
      <c r="T91" s="289"/>
      <c r="U91" s="289"/>
      <c r="V91" s="289"/>
      <c r="W91" s="289"/>
      <c r="X91" s="289"/>
      <c r="Y91" s="289"/>
      <c r="Z91" s="289"/>
      <c r="AA91" s="289"/>
      <c r="AB91" s="289"/>
      <c r="AC91" s="97"/>
      <c r="AD91" s="96"/>
      <c r="AE91" s="290">
        <v>8</v>
      </c>
      <c r="AF91" s="290"/>
      <c r="AG91" s="291" t="s">
        <v>161</v>
      </c>
      <c r="AH91" s="291"/>
      <c r="AI91" s="291"/>
      <c r="AJ91" s="291"/>
      <c r="AK91" s="291"/>
      <c r="AL91" s="291"/>
      <c r="AM91" s="291"/>
      <c r="AN91" s="291"/>
      <c r="AO91" s="291"/>
      <c r="AP91" s="291"/>
    </row>
    <row r="92" spans="1:53" ht="24.95" customHeight="1">
      <c r="B92" s="95"/>
      <c r="C92" s="392">
        <v>3</v>
      </c>
      <c r="D92" s="392"/>
      <c r="E92" s="279" t="s">
        <v>197</v>
      </c>
      <c r="F92" s="280"/>
      <c r="G92" s="280"/>
      <c r="H92" s="280"/>
      <c r="I92" s="280"/>
      <c r="J92" s="280"/>
      <c r="K92" s="280"/>
      <c r="L92" s="280"/>
      <c r="M92" s="280"/>
      <c r="N92" s="281"/>
      <c r="O92" s="96"/>
      <c r="P92" s="96"/>
      <c r="Q92" s="393">
        <v>6</v>
      </c>
      <c r="R92" s="393"/>
      <c r="S92" s="275" t="s">
        <v>53</v>
      </c>
      <c r="T92" s="276"/>
      <c r="U92" s="276"/>
      <c r="V92" s="276"/>
      <c r="W92" s="276"/>
      <c r="X92" s="276"/>
      <c r="Y92" s="276"/>
      <c r="Z92" s="276"/>
      <c r="AA92" s="276"/>
      <c r="AB92" s="277"/>
      <c r="AC92" s="97"/>
      <c r="AD92" s="96"/>
      <c r="AE92" s="282"/>
      <c r="AF92" s="282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</row>
    <row r="93" spans="1:53" ht="18" customHeight="1">
      <c r="B93" s="95"/>
      <c r="C93" s="114"/>
      <c r="D93" s="112"/>
      <c r="E93" s="112"/>
      <c r="F93" s="112"/>
      <c r="G93" s="112"/>
      <c r="H93" s="112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112"/>
      <c r="U93" s="95"/>
      <c r="V93" s="112"/>
      <c r="W93" s="95"/>
      <c r="X93" s="112"/>
      <c r="Y93" s="95"/>
      <c r="Z93" s="112"/>
      <c r="AA93" s="95"/>
      <c r="AB93" s="112"/>
      <c r="AC93" s="112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</row>
    <row r="94" spans="1:53" ht="21.95" customHeight="1" thickBot="1">
      <c r="B94" s="95" t="s">
        <v>164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</row>
    <row r="95" spans="1:53" ht="21.95" customHeight="1" thickBot="1">
      <c r="B95" s="99"/>
      <c r="C95" s="342" t="s">
        <v>165</v>
      </c>
      <c r="D95" s="343"/>
      <c r="E95" s="327"/>
      <c r="F95" s="342" t="s">
        <v>166</v>
      </c>
      <c r="G95" s="343"/>
      <c r="H95" s="343"/>
      <c r="I95" s="327"/>
      <c r="J95" s="343" t="s">
        <v>167</v>
      </c>
      <c r="K95" s="343"/>
      <c r="L95" s="343"/>
      <c r="M95" s="343"/>
      <c r="N95" s="343"/>
      <c r="O95" s="343"/>
      <c r="P95" s="344"/>
      <c r="Q95" s="345" t="s">
        <v>168</v>
      </c>
      <c r="R95" s="345"/>
      <c r="S95" s="345"/>
      <c r="T95" s="345"/>
      <c r="U95" s="345"/>
      <c r="V95" s="345"/>
      <c r="W95" s="345"/>
      <c r="X95" s="326" t="s">
        <v>167</v>
      </c>
      <c r="Y95" s="343"/>
      <c r="Z95" s="343"/>
      <c r="AA95" s="343"/>
      <c r="AB95" s="343"/>
      <c r="AC95" s="343"/>
      <c r="AD95" s="327"/>
      <c r="AE95" s="342" t="s">
        <v>166</v>
      </c>
      <c r="AF95" s="343"/>
      <c r="AG95" s="343"/>
      <c r="AH95" s="327"/>
      <c r="AI95" s="324" t="s">
        <v>169</v>
      </c>
      <c r="AJ95" s="325"/>
      <c r="AK95" s="325"/>
      <c r="AL95" s="325"/>
      <c r="AM95" s="325"/>
      <c r="AN95" s="325"/>
      <c r="AO95" s="326" t="s">
        <v>170</v>
      </c>
      <c r="AP95" s="327"/>
    </row>
    <row r="96" spans="1:53" ht="18" customHeight="1">
      <c r="B96" s="328">
        <v>1</v>
      </c>
      <c r="C96" s="329">
        <v>0.52083333333333337</v>
      </c>
      <c r="D96" s="330"/>
      <c r="E96" s="331"/>
      <c r="F96" s="332"/>
      <c r="G96" s="333"/>
      <c r="H96" s="333"/>
      <c r="I96" s="334"/>
      <c r="J96" s="335" t="str">
        <f>E91</f>
        <v>ＳＵＧＡＯ.ＳＣ</v>
      </c>
      <c r="K96" s="336"/>
      <c r="L96" s="336"/>
      <c r="M96" s="336"/>
      <c r="N96" s="336"/>
      <c r="O96" s="336"/>
      <c r="P96" s="337"/>
      <c r="Q96" s="338">
        <f>S96+S97</f>
        <v>0</v>
      </c>
      <c r="R96" s="339"/>
      <c r="S96" s="100"/>
      <c r="T96" s="101" t="s">
        <v>171</v>
      </c>
      <c r="U96" s="100"/>
      <c r="V96" s="317">
        <f>U96+U97</f>
        <v>0</v>
      </c>
      <c r="W96" s="318"/>
      <c r="X96" s="340" t="str">
        <f>S90</f>
        <v>陽東ＳＳＳ</v>
      </c>
      <c r="Y96" s="336"/>
      <c r="Z96" s="336"/>
      <c r="AA96" s="336"/>
      <c r="AB96" s="336"/>
      <c r="AC96" s="336"/>
      <c r="AD96" s="341"/>
      <c r="AE96" s="332"/>
      <c r="AF96" s="333"/>
      <c r="AG96" s="333"/>
      <c r="AH96" s="334"/>
      <c r="AI96" s="346">
        <v>6</v>
      </c>
      <c r="AJ96" s="347"/>
      <c r="AK96" s="347">
        <v>7</v>
      </c>
      <c r="AL96" s="347"/>
      <c r="AM96" s="347">
        <v>7</v>
      </c>
      <c r="AN96" s="350"/>
      <c r="AO96" s="297">
        <v>6</v>
      </c>
      <c r="AP96" s="298"/>
      <c r="AS96" s="95">
        <v>3</v>
      </c>
      <c r="AT96" s="95">
        <v>7</v>
      </c>
      <c r="AY96" s="152"/>
      <c r="AZ96" s="263"/>
      <c r="BA96" s="264"/>
    </row>
    <row r="97" spans="2:53" ht="18" customHeight="1">
      <c r="B97" s="301"/>
      <c r="C97" s="302"/>
      <c r="D97" s="303"/>
      <c r="E97" s="304"/>
      <c r="F97" s="305"/>
      <c r="G97" s="306"/>
      <c r="H97" s="306"/>
      <c r="I97" s="307"/>
      <c r="J97" s="312"/>
      <c r="K97" s="312"/>
      <c r="L97" s="312"/>
      <c r="M97" s="312"/>
      <c r="N97" s="312"/>
      <c r="O97" s="312"/>
      <c r="P97" s="313"/>
      <c r="Q97" s="316"/>
      <c r="R97" s="315"/>
      <c r="S97" s="102"/>
      <c r="T97" s="103" t="s">
        <v>171</v>
      </c>
      <c r="U97" s="102"/>
      <c r="V97" s="299"/>
      <c r="W97" s="319"/>
      <c r="X97" s="322"/>
      <c r="Y97" s="312"/>
      <c r="Z97" s="312"/>
      <c r="AA97" s="312"/>
      <c r="AB97" s="312"/>
      <c r="AC97" s="312"/>
      <c r="AD97" s="323"/>
      <c r="AE97" s="305"/>
      <c r="AF97" s="306"/>
      <c r="AG97" s="306"/>
      <c r="AH97" s="307"/>
      <c r="AI97" s="348"/>
      <c r="AJ97" s="349"/>
      <c r="AK97" s="349"/>
      <c r="AL97" s="349"/>
      <c r="AM97" s="349"/>
      <c r="AN97" s="351"/>
      <c r="AO97" s="299"/>
      <c r="AP97" s="300"/>
      <c r="AY97" s="152"/>
      <c r="AZ97" s="260"/>
      <c r="BA97" s="261"/>
    </row>
    <row r="98" spans="2:53" ht="18" customHeight="1">
      <c r="B98" s="301">
        <v>2</v>
      </c>
      <c r="C98" s="302">
        <v>0.54861111111111105</v>
      </c>
      <c r="D98" s="303"/>
      <c r="E98" s="304"/>
      <c r="F98" s="305"/>
      <c r="G98" s="306"/>
      <c r="H98" s="306"/>
      <c r="I98" s="307"/>
      <c r="J98" s="354" t="str">
        <f>S92</f>
        <v>みはらＳＣｊｒ</v>
      </c>
      <c r="K98" s="309"/>
      <c r="L98" s="309"/>
      <c r="M98" s="309"/>
      <c r="N98" s="309"/>
      <c r="O98" s="309"/>
      <c r="P98" s="310"/>
      <c r="Q98" s="314">
        <f t="shared" ref="Q98" si="30">S98+S99</f>
        <v>0</v>
      </c>
      <c r="R98" s="315"/>
      <c r="S98" s="104"/>
      <c r="T98" s="105" t="s">
        <v>171</v>
      </c>
      <c r="U98" s="104"/>
      <c r="V98" s="317">
        <f t="shared" ref="V98" si="31">U98+U99</f>
        <v>0</v>
      </c>
      <c r="W98" s="318"/>
      <c r="X98" s="320" t="str">
        <f>AG90</f>
        <v>宝木キッカーズ</v>
      </c>
      <c r="Y98" s="309"/>
      <c r="Z98" s="309"/>
      <c r="AA98" s="309"/>
      <c r="AB98" s="309"/>
      <c r="AC98" s="309"/>
      <c r="AD98" s="321"/>
      <c r="AE98" s="305"/>
      <c r="AF98" s="306"/>
      <c r="AG98" s="306"/>
      <c r="AH98" s="307"/>
      <c r="AI98" s="348">
        <v>2</v>
      </c>
      <c r="AJ98" s="349"/>
      <c r="AK98" s="349">
        <v>4</v>
      </c>
      <c r="AL98" s="349"/>
      <c r="AM98" s="349">
        <v>4</v>
      </c>
      <c r="AN98" s="351"/>
      <c r="AO98" s="352">
        <v>2</v>
      </c>
      <c r="AP98" s="353"/>
      <c r="AS98" s="95">
        <v>4</v>
      </c>
      <c r="AT98" s="95">
        <v>8</v>
      </c>
      <c r="AY98" s="153"/>
      <c r="AZ98" s="260"/>
      <c r="BA98" s="262"/>
    </row>
    <row r="99" spans="2:53" ht="18" customHeight="1">
      <c r="B99" s="301"/>
      <c r="C99" s="302"/>
      <c r="D99" s="303"/>
      <c r="E99" s="304"/>
      <c r="F99" s="305"/>
      <c r="G99" s="306"/>
      <c r="H99" s="306"/>
      <c r="I99" s="307"/>
      <c r="J99" s="312"/>
      <c r="K99" s="312"/>
      <c r="L99" s="312"/>
      <c r="M99" s="312"/>
      <c r="N99" s="312"/>
      <c r="O99" s="312"/>
      <c r="P99" s="313"/>
      <c r="Q99" s="316"/>
      <c r="R99" s="315"/>
      <c r="S99" s="102"/>
      <c r="T99" s="103" t="s">
        <v>171</v>
      </c>
      <c r="U99" s="102"/>
      <c r="V99" s="299"/>
      <c r="W99" s="319"/>
      <c r="X99" s="322"/>
      <c r="Y99" s="312"/>
      <c r="Z99" s="312"/>
      <c r="AA99" s="312"/>
      <c r="AB99" s="312"/>
      <c r="AC99" s="312"/>
      <c r="AD99" s="323"/>
      <c r="AE99" s="305"/>
      <c r="AF99" s="306"/>
      <c r="AG99" s="306"/>
      <c r="AH99" s="307"/>
      <c r="AI99" s="348"/>
      <c r="AJ99" s="349"/>
      <c r="AK99" s="349"/>
      <c r="AL99" s="349"/>
      <c r="AM99" s="349"/>
      <c r="AN99" s="351"/>
      <c r="AO99" s="299"/>
      <c r="AP99" s="300"/>
      <c r="AY99" s="154"/>
      <c r="AZ99" s="155"/>
      <c r="BA99" s="154"/>
    </row>
    <row r="100" spans="2:53" ht="18" customHeight="1">
      <c r="B100" s="301">
        <v>3</v>
      </c>
      <c r="C100" s="302">
        <v>0.58333333333333337</v>
      </c>
      <c r="D100" s="303"/>
      <c r="E100" s="304"/>
      <c r="F100" s="305"/>
      <c r="G100" s="306"/>
      <c r="H100" s="306"/>
      <c r="I100" s="307"/>
      <c r="J100" s="354" t="str">
        <f>E91</f>
        <v>ＳＵＧＡＯ.ＳＣ</v>
      </c>
      <c r="K100" s="309"/>
      <c r="L100" s="309"/>
      <c r="M100" s="309"/>
      <c r="N100" s="309"/>
      <c r="O100" s="309"/>
      <c r="P100" s="310"/>
      <c r="Q100" s="314">
        <f t="shared" ref="Q100" si="32">S100+S101</f>
        <v>0</v>
      </c>
      <c r="R100" s="315"/>
      <c r="S100" s="104"/>
      <c r="T100" s="105" t="s">
        <v>171</v>
      </c>
      <c r="U100" s="104"/>
      <c r="V100" s="317">
        <f t="shared" ref="V100" si="33">U100+U101</f>
        <v>0</v>
      </c>
      <c r="W100" s="318"/>
      <c r="X100" s="320" t="str">
        <f>S92</f>
        <v>みはらＳＣｊｒ</v>
      </c>
      <c r="Y100" s="309"/>
      <c r="Z100" s="309"/>
      <c r="AA100" s="309"/>
      <c r="AB100" s="309"/>
      <c r="AC100" s="309"/>
      <c r="AD100" s="321"/>
      <c r="AE100" s="305"/>
      <c r="AF100" s="306"/>
      <c r="AG100" s="306"/>
      <c r="AH100" s="307"/>
      <c r="AI100" s="348">
        <v>4</v>
      </c>
      <c r="AJ100" s="349"/>
      <c r="AK100" s="349">
        <v>7</v>
      </c>
      <c r="AL100" s="349"/>
      <c r="AM100" s="349">
        <v>7</v>
      </c>
      <c r="AN100" s="351"/>
      <c r="AO100" s="352">
        <v>4</v>
      </c>
      <c r="AP100" s="353"/>
      <c r="AS100" s="95">
        <v>5</v>
      </c>
      <c r="AT100" s="95">
        <v>9</v>
      </c>
      <c r="AY100" s="154"/>
      <c r="AZ100" s="155"/>
      <c r="BA100" s="154"/>
    </row>
    <row r="101" spans="2:53" ht="18" customHeight="1">
      <c r="B101" s="301"/>
      <c r="C101" s="302"/>
      <c r="D101" s="303"/>
      <c r="E101" s="304"/>
      <c r="F101" s="305"/>
      <c r="G101" s="306"/>
      <c r="H101" s="306"/>
      <c r="I101" s="307"/>
      <c r="J101" s="312"/>
      <c r="K101" s="312"/>
      <c r="L101" s="312"/>
      <c r="M101" s="312"/>
      <c r="N101" s="312"/>
      <c r="O101" s="312"/>
      <c r="P101" s="313"/>
      <c r="Q101" s="316"/>
      <c r="R101" s="315"/>
      <c r="S101" s="102"/>
      <c r="T101" s="103" t="s">
        <v>171</v>
      </c>
      <c r="U101" s="102"/>
      <c r="V101" s="299"/>
      <c r="W101" s="319"/>
      <c r="X101" s="322"/>
      <c r="Y101" s="312"/>
      <c r="Z101" s="312"/>
      <c r="AA101" s="312"/>
      <c r="AB101" s="312"/>
      <c r="AC101" s="312"/>
      <c r="AD101" s="323"/>
      <c r="AE101" s="305"/>
      <c r="AF101" s="306"/>
      <c r="AG101" s="306"/>
      <c r="AH101" s="307"/>
      <c r="AI101" s="348"/>
      <c r="AJ101" s="349"/>
      <c r="AK101" s="349"/>
      <c r="AL101" s="349"/>
      <c r="AM101" s="349"/>
      <c r="AN101" s="351"/>
      <c r="AO101" s="299"/>
      <c r="AP101" s="300"/>
      <c r="AY101" s="154"/>
      <c r="AZ101" s="155"/>
      <c r="BA101" s="154"/>
    </row>
    <row r="102" spans="2:53" ht="18" customHeight="1">
      <c r="B102" s="301">
        <v>4</v>
      </c>
      <c r="C102" s="302">
        <v>0.61111111111111105</v>
      </c>
      <c r="D102" s="303"/>
      <c r="E102" s="304"/>
      <c r="F102" s="305"/>
      <c r="G102" s="306"/>
      <c r="H102" s="306"/>
      <c r="I102" s="307"/>
      <c r="J102" s="354" t="str">
        <f>S90</f>
        <v>陽東ＳＳＳ</v>
      </c>
      <c r="K102" s="309"/>
      <c r="L102" s="309"/>
      <c r="M102" s="309"/>
      <c r="N102" s="309"/>
      <c r="O102" s="309"/>
      <c r="P102" s="310"/>
      <c r="Q102" s="314">
        <f t="shared" ref="Q102" si="34">S102+S103</f>
        <v>0</v>
      </c>
      <c r="R102" s="315"/>
      <c r="S102" s="104"/>
      <c r="T102" s="105" t="s">
        <v>171</v>
      </c>
      <c r="U102" s="104"/>
      <c r="V102" s="317">
        <f t="shared" ref="V102" si="35">U102+U103</f>
        <v>0</v>
      </c>
      <c r="W102" s="318"/>
      <c r="X102" s="320" t="str">
        <f>AG90</f>
        <v>宝木キッカーズ</v>
      </c>
      <c r="Y102" s="309"/>
      <c r="Z102" s="309"/>
      <c r="AA102" s="309"/>
      <c r="AB102" s="309"/>
      <c r="AC102" s="309"/>
      <c r="AD102" s="321"/>
      <c r="AE102" s="305"/>
      <c r="AF102" s="306"/>
      <c r="AG102" s="306"/>
      <c r="AH102" s="307"/>
      <c r="AI102" s="348">
        <v>2</v>
      </c>
      <c r="AJ102" s="349"/>
      <c r="AK102" s="349">
        <v>6</v>
      </c>
      <c r="AL102" s="349"/>
      <c r="AM102" s="349">
        <v>6</v>
      </c>
      <c r="AN102" s="351"/>
      <c r="AO102" s="352">
        <v>2</v>
      </c>
      <c r="AP102" s="353"/>
      <c r="AS102" s="95">
        <v>6</v>
      </c>
      <c r="AT102" s="95">
        <v>1</v>
      </c>
      <c r="AY102" s="154"/>
      <c r="AZ102" s="155"/>
      <c r="BA102" s="154"/>
    </row>
    <row r="103" spans="2:53" ht="18" customHeight="1">
      <c r="B103" s="301"/>
      <c r="C103" s="302"/>
      <c r="D103" s="303"/>
      <c r="E103" s="304"/>
      <c r="F103" s="305"/>
      <c r="G103" s="306"/>
      <c r="H103" s="306"/>
      <c r="I103" s="307"/>
      <c r="J103" s="312"/>
      <c r="K103" s="312"/>
      <c r="L103" s="312"/>
      <c r="M103" s="312"/>
      <c r="N103" s="312"/>
      <c r="O103" s="312"/>
      <c r="P103" s="313"/>
      <c r="Q103" s="316"/>
      <c r="R103" s="315"/>
      <c r="S103" s="102"/>
      <c r="T103" s="103" t="s">
        <v>171</v>
      </c>
      <c r="U103" s="102"/>
      <c r="V103" s="299"/>
      <c r="W103" s="319"/>
      <c r="X103" s="322"/>
      <c r="Y103" s="312"/>
      <c r="Z103" s="312"/>
      <c r="AA103" s="312"/>
      <c r="AB103" s="312"/>
      <c r="AC103" s="312"/>
      <c r="AD103" s="323"/>
      <c r="AE103" s="305"/>
      <c r="AF103" s="306"/>
      <c r="AG103" s="306"/>
      <c r="AH103" s="307"/>
      <c r="AI103" s="348"/>
      <c r="AJ103" s="349"/>
      <c r="AK103" s="349"/>
      <c r="AL103" s="349"/>
      <c r="AM103" s="349"/>
      <c r="AN103" s="351"/>
      <c r="AO103" s="299"/>
      <c r="AP103" s="300"/>
      <c r="AY103" s="154"/>
      <c r="AZ103" s="155"/>
      <c r="BA103" s="154"/>
    </row>
    <row r="104" spans="2:53" ht="18" customHeight="1">
      <c r="B104" s="301">
        <v>5</v>
      </c>
      <c r="C104" s="302"/>
      <c r="D104" s="303"/>
      <c r="E104" s="304"/>
      <c r="F104" s="305"/>
      <c r="G104" s="306"/>
      <c r="H104" s="306"/>
      <c r="I104" s="307"/>
      <c r="J104" s="364"/>
      <c r="K104" s="309"/>
      <c r="L104" s="309"/>
      <c r="M104" s="309"/>
      <c r="N104" s="309"/>
      <c r="O104" s="309"/>
      <c r="P104" s="310"/>
      <c r="Q104" s="314">
        <f t="shared" ref="Q104" si="36">S104+S105</f>
        <v>0</v>
      </c>
      <c r="R104" s="315"/>
      <c r="S104" s="104"/>
      <c r="T104" s="105" t="s">
        <v>171</v>
      </c>
      <c r="U104" s="104"/>
      <c r="V104" s="317">
        <f t="shared" ref="V104" si="37">U104+U105</f>
        <v>0</v>
      </c>
      <c r="W104" s="318"/>
      <c r="X104" s="370"/>
      <c r="Y104" s="309"/>
      <c r="Z104" s="309"/>
      <c r="AA104" s="309"/>
      <c r="AB104" s="309"/>
      <c r="AC104" s="309"/>
      <c r="AD104" s="321"/>
      <c r="AE104" s="305"/>
      <c r="AF104" s="306"/>
      <c r="AG104" s="306"/>
      <c r="AH104" s="307"/>
      <c r="AI104" s="348"/>
      <c r="AJ104" s="349"/>
      <c r="AK104" s="349"/>
      <c r="AL104" s="349"/>
      <c r="AM104" s="349"/>
      <c r="AN104" s="351"/>
      <c r="AO104" s="352"/>
      <c r="AP104" s="353"/>
      <c r="AS104" s="95">
        <v>7</v>
      </c>
      <c r="AT104" s="95">
        <v>2</v>
      </c>
    </row>
    <row r="105" spans="2:53" ht="18" customHeight="1">
      <c r="B105" s="301"/>
      <c r="C105" s="302"/>
      <c r="D105" s="303"/>
      <c r="E105" s="304"/>
      <c r="F105" s="305"/>
      <c r="G105" s="306"/>
      <c r="H105" s="306"/>
      <c r="I105" s="307"/>
      <c r="J105" s="312"/>
      <c r="K105" s="312"/>
      <c r="L105" s="312"/>
      <c r="M105" s="312"/>
      <c r="N105" s="312"/>
      <c r="O105" s="312"/>
      <c r="P105" s="313"/>
      <c r="Q105" s="316"/>
      <c r="R105" s="315"/>
      <c r="S105" s="102"/>
      <c r="T105" s="103" t="s">
        <v>171</v>
      </c>
      <c r="U105" s="102"/>
      <c r="V105" s="299"/>
      <c r="W105" s="319"/>
      <c r="X105" s="322"/>
      <c r="Y105" s="312"/>
      <c r="Z105" s="312"/>
      <c r="AA105" s="312"/>
      <c r="AB105" s="312"/>
      <c r="AC105" s="312"/>
      <c r="AD105" s="323"/>
      <c r="AE105" s="305"/>
      <c r="AF105" s="306"/>
      <c r="AG105" s="306"/>
      <c r="AH105" s="307"/>
      <c r="AI105" s="348"/>
      <c r="AJ105" s="349"/>
      <c r="AK105" s="349"/>
      <c r="AL105" s="349"/>
      <c r="AM105" s="349"/>
      <c r="AN105" s="351"/>
      <c r="AO105" s="299"/>
      <c r="AP105" s="300"/>
    </row>
    <row r="106" spans="2:53" ht="18" customHeight="1">
      <c r="B106" s="301">
        <v>6</v>
      </c>
      <c r="C106" s="302"/>
      <c r="D106" s="303"/>
      <c r="E106" s="304"/>
      <c r="F106" s="305"/>
      <c r="G106" s="306"/>
      <c r="H106" s="306"/>
      <c r="I106" s="307"/>
      <c r="J106" s="364"/>
      <c r="K106" s="309"/>
      <c r="L106" s="309"/>
      <c r="M106" s="309"/>
      <c r="N106" s="309"/>
      <c r="O106" s="309"/>
      <c r="P106" s="310"/>
      <c r="Q106" s="314">
        <f t="shared" ref="Q106" si="38">S106+S107</f>
        <v>0</v>
      </c>
      <c r="R106" s="315"/>
      <c r="S106" s="104"/>
      <c r="T106" s="105" t="s">
        <v>171</v>
      </c>
      <c r="U106" s="104"/>
      <c r="V106" s="317">
        <f t="shared" ref="V106" si="39">U106+U107</f>
        <v>0</v>
      </c>
      <c r="W106" s="318"/>
      <c r="X106" s="370"/>
      <c r="Y106" s="309"/>
      <c r="Z106" s="309"/>
      <c r="AA106" s="309"/>
      <c r="AB106" s="309"/>
      <c r="AC106" s="309"/>
      <c r="AD106" s="321"/>
      <c r="AE106" s="305"/>
      <c r="AF106" s="306"/>
      <c r="AG106" s="306"/>
      <c r="AH106" s="307"/>
      <c r="AI106" s="348"/>
      <c r="AJ106" s="349"/>
      <c r="AK106" s="349"/>
      <c r="AL106" s="349"/>
      <c r="AM106" s="349"/>
      <c r="AN106" s="351"/>
      <c r="AO106" s="352"/>
      <c r="AP106" s="353"/>
      <c r="AS106" s="95">
        <v>8</v>
      </c>
      <c r="AT106" s="95">
        <v>3</v>
      </c>
    </row>
    <row r="107" spans="2:53" ht="18" customHeight="1" thickBot="1">
      <c r="B107" s="357"/>
      <c r="C107" s="358"/>
      <c r="D107" s="359"/>
      <c r="E107" s="360"/>
      <c r="F107" s="361"/>
      <c r="G107" s="362"/>
      <c r="H107" s="362"/>
      <c r="I107" s="363"/>
      <c r="J107" s="365"/>
      <c r="K107" s="365"/>
      <c r="L107" s="365"/>
      <c r="M107" s="365"/>
      <c r="N107" s="365"/>
      <c r="O107" s="365"/>
      <c r="P107" s="366"/>
      <c r="Q107" s="367"/>
      <c r="R107" s="368"/>
      <c r="S107" s="115"/>
      <c r="T107" s="116" t="s">
        <v>171</v>
      </c>
      <c r="U107" s="115"/>
      <c r="V107" s="355"/>
      <c r="W107" s="369"/>
      <c r="X107" s="371"/>
      <c r="Y107" s="365"/>
      <c r="Z107" s="365"/>
      <c r="AA107" s="365"/>
      <c r="AB107" s="365"/>
      <c r="AC107" s="365"/>
      <c r="AD107" s="372"/>
      <c r="AE107" s="361"/>
      <c r="AF107" s="362"/>
      <c r="AG107" s="362"/>
      <c r="AH107" s="363"/>
      <c r="AI107" s="373"/>
      <c r="AJ107" s="374"/>
      <c r="AK107" s="374"/>
      <c r="AL107" s="374"/>
      <c r="AM107" s="374"/>
      <c r="AN107" s="375"/>
      <c r="AO107" s="355"/>
      <c r="AP107" s="356"/>
    </row>
    <row r="108" spans="2:53" ht="18" customHeight="1" thickBot="1">
      <c r="B108" s="106"/>
      <c r="C108" s="107"/>
      <c r="D108" s="107"/>
      <c r="E108" s="107"/>
      <c r="F108" s="106"/>
      <c r="G108" s="106"/>
      <c r="H108" s="106"/>
      <c r="I108" s="106"/>
      <c r="J108" s="106"/>
      <c r="K108" s="108"/>
      <c r="L108" s="108"/>
      <c r="M108" s="109"/>
      <c r="N108" s="110"/>
      <c r="O108" s="109"/>
      <c r="P108" s="108"/>
      <c r="Q108" s="108"/>
      <c r="R108" s="106"/>
      <c r="S108" s="106"/>
      <c r="T108" s="106"/>
      <c r="U108" s="106"/>
      <c r="V108" s="106"/>
      <c r="W108" s="111"/>
      <c r="X108" s="111"/>
      <c r="Y108" s="111"/>
      <c r="Z108" s="111"/>
      <c r="AA108" s="111"/>
      <c r="AB108" s="111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</row>
    <row r="109" spans="2:53" ht="30" customHeight="1" thickBot="1">
      <c r="B109" s="95"/>
      <c r="C109" s="95"/>
      <c r="D109" s="389" t="s">
        <v>172</v>
      </c>
      <c r="E109" s="390"/>
      <c r="F109" s="390"/>
      <c r="G109" s="390"/>
      <c r="H109" s="390"/>
      <c r="I109" s="390"/>
      <c r="J109" s="390" t="s">
        <v>167</v>
      </c>
      <c r="K109" s="390"/>
      <c r="L109" s="390"/>
      <c r="M109" s="390"/>
      <c r="N109" s="390"/>
      <c r="O109" s="390"/>
      <c r="P109" s="390"/>
      <c r="Q109" s="390"/>
      <c r="R109" s="390" t="s">
        <v>173</v>
      </c>
      <c r="S109" s="390"/>
      <c r="T109" s="390"/>
      <c r="U109" s="390"/>
      <c r="V109" s="390"/>
      <c r="W109" s="390"/>
      <c r="X109" s="390"/>
      <c r="Y109" s="390"/>
      <c r="Z109" s="390"/>
      <c r="AA109" s="390" t="s">
        <v>174</v>
      </c>
      <c r="AB109" s="390"/>
      <c r="AC109" s="390"/>
      <c r="AD109" s="390" t="s">
        <v>175</v>
      </c>
      <c r="AE109" s="390"/>
      <c r="AF109" s="390"/>
      <c r="AG109" s="390"/>
      <c r="AH109" s="390"/>
      <c r="AI109" s="390"/>
      <c r="AJ109" s="390"/>
      <c r="AK109" s="390"/>
      <c r="AL109" s="390"/>
      <c r="AM109" s="391"/>
      <c r="AN109" s="95"/>
      <c r="AO109" s="95"/>
      <c r="AP109" s="95"/>
    </row>
    <row r="110" spans="2:53" ht="30" customHeight="1">
      <c r="B110" s="95"/>
      <c r="C110" s="95"/>
      <c r="D110" s="380" t="s">
        <v>176</v>
      </c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2"/>
      <c r="AB110" s="382"/>
      <c r="AC110" s="382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4"/>
      <c r="AN110" s="95"/>
      <c r="AO110" s="95"/>
      <c r="AP110" s="95"/>
    </row>
    <row r="111" spans="2:53" ht="30" customHeight="1">
      <c r="B111" s="95"/>
      <c r="C111" s="95"/>
      <c r="D111" s="385" t="s">
        <v>176</v>
      </c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8"/>
      <c r="AN111" s="95"/>
      <c r="AO111" s="95"/>
      <c r="AP111" s="95"/>
    </row>
    <row r="112" spans="2:53" ht="30" customHeight="1" thickBot="1">
      <c r="B112" s="95"/>
      <c r="C112" s="95"/>
      <c r="D112" s="376" t="s">
        <v>176</v>
      </c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9"/>
      <c r="AN112" s="95"/>
      <c r="AO112" s="95"/>
      <c r="AP112" s="95"/>
    </row>
    <row r="113" spans="1:46" ht="18" customHeight="1">
      <c r="A113" s="265" t="s">
        <v>227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</row>
    <row r="114" spans="1:46" ht="18" customHeight="1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</row>
    <row r="115" spans="1:46" ht="18" customHeight="1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</row>
    <row r="116" spans="1:46" ht="24.95" customHeight="1">
      <c r="B116" s="95"/>
      <c r="C116" s="268" t="s">
        <v>157</v>
      </c>
      <c r="D116" s="268"/>
      <c r="E116" s="268"/>
      <c r="F116" s="268"/>
      <c r="G116" s="412"/>
      <c r="H116" s="268"/>
      <c r="I116" s="268"/>
      <c r="J116" s="268"/>
      <c r="K116" s="268"/>
      <c r="L116" s="268"/>
      <c r="M116" s="268"/>
      <c r="N116" s="268"/>
      <c r="O116" s="268"/>
      <c r="P116" s="268" t="s">
        <v>158</v>
      </c>
      <c r="Q116" s="268"/>
      <c r="R116" s="268"/>
      <c r="S116" s="268"/>
      <c r="T116" s="412"/>
      <c r="U116" s="268"/>
      <c r="V116" s="268"/>
      <c r="W116" s="268"/>
      <c r="X116" s="268"/>
      <c r="Y116" s="268"/>
      <c r="Z116" s="268"/>
      <c r="AA116" s="268"/>
      <c r="AB116" s="268"/>
      <c r="AC116" s="268" t="s">
        <v>159</v>
      </c>
      <c r="AD116" s="268"/>
      <c r="AE116" s="268"/>
      <c r="AF116" s="268"/>
      <c r="AG116" s="270">
        <v>44157</v>
      </c>
      <c r="AH116" s="271"/>
      <c r="AI116" s="271"/>
      <c r="AJ116" s="271"/>
      <c r="AK116" s="271"/>
      <c r="AL116" s="271"/>
      <c r="AM116" s="410" t="s">
        <v>189</v>
      </c>
      <c r="AN116" s="410"/>
      <c r="AO116" s="411"/>
      <c r="AP116" s="112"/>
    </row>
    <row r="117" spans="1:46" ht="18" customHeight="1">
      <c r="B117" s="95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3"/>
      <c r="X117" s="113"/>
      <c r="Y117" s="113"/>
      <c r="Z117" s="113"/>
      <c r="AA117" s="113"/>
      <c r="AB117" s="113"/>
      <c r="AC117" s="113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</row>
    <row r="118" spans="1:46" ht="24.95" customHeight="1">
      <c r="B118" s="95"/>
      <c r="C118" s="402">
        <v>1</v>
      </c>
      <c r="D118" s="402"/>
      <c r="E118" s="296" t="s">
        <v>195</v>
      </c>
      <c r="F118" s="296"/>
      <c r="G118" s="296"/>
      <c r="H118" s="296"/>
      <c r="I118" s="296"/>
      <c r="J118" s="296"/>
      <c r="K118" s="296"/>
      <c r="L118" s="296"/>
      <c r="M118" s="296"/>
      <c r="N118" s="296"/>
      <c r="O118" s="96"/>
      <c r="P118" s="96"/>
      <c r="Q118" s="295">
        <v>4</v>
      </c>
      <c r="R118" s="295"/>
      <c r="S118" s="296" t="s">
        <v>198</v>
      </c>
      <c r="T118" s="296"/>
      <c r="U118" s="296"/>
      <c r="V118" s="296"/>
      <c r="W118" s="296"/>
      <c r="X118" s="296"/>
      <c r="Y118" s="296"/>
      <c r="Z118" s="296"/>
      <c r="AA118" s="296"/>
      <c r="AB118" s="296"/>
      <c r="AC118" s="97"/>
      <c r="AD118" s="96"/>
      <c r="AE118" s="295">
        <v>7</v>
      </c>
      <c r="AF118" s="295"/>
      <c r="AG118" s="296" t="s">
        <v>202</v>
      </c>
      <c r="AH118" s="296"/>
      <c r="AI118" s="296"/>
      <c r="AJ118" s="296"/>
      <c r="AK118" s="296"/>
      <c r="AL118" s="296"/>
      <c r="AM118" s="296"/>
      <c r="AN118" s="296"/>
      <c r="AO118" s="296"/>
      <c r="AP118" s="296"/>
    </row>
    <row r="119" spans="1:46" ht="24.95" customHeight="1">
      <c r="B119" s="95"/>
      <c r="C119" s="394">
        <v>2</v>
      </c>
      <c r="D119" s="394"/>
      <c r="E119" s="395" t="s">
        <v>196</v>
      </c>
      <c r="F119" s="396"/>
      <c r="G119" s="396"/>
      <c r="H119" s="396"/>
      <c r="I119" s="396"/>
      <c r="J119" s="396"/>
      <c r="K119" s="396"/>
      <c r="L119" s="396"/>
      <c r="M119" s="396"/>
      <c r="N119" s="397"/>
      <c r="O119" s="96"/>
      <c r="P119" s="96"/>
      <c r="Q119" s="288">
        <v>5</v>
      </c>
      <c r="R119" s="288"/>
      <c r="S119" s="289" t="s">
        <v>160</v>
      </c>
      <c r="T119" s="289"/>
      <c r="U119" s="289"/>
      <c r="V119" s="289"/>
      <c r="W119" s="289"/>
      <c r="X119" s="289"/>
      <c r="Y119" s="289"/>
      <c r="Z119" s="289"/>
      <c r="AA119" s="289"/>
      <c r="AB119" s="289"/>
      <c r="AC119" s="97"/>
      <c r="AD119" s="96"/>
      <c r="AE119" s="290">
        <v>8</v>
      </c>
      <c r="AF119" s="290"/>
      <c r="AG119" s="291" t="s">
        <v>161</v>
      </c>
      <c r="AH119" s="291"/>
      <c r="AI119" s="291"/>
      <c r="AJ119" s="291"/>
      <c r="AK119" s="291"/>
      <c r="AL119" s="291"/>
      <c r="AM119" s="291"/>
      <c r="AN119" s="291"/>
      <c r="AO119" s="291"/>
      <c r="AP119" s="291"/>
    </row>
    <row r="120" spans="1:46" ht="24.95" customHeight="1">
      <c r="B120" s="95"/>
      <c r="C120" s="392">
        <v>3</v>
      </c>
      <c r="D120" s="392"/>
      <c r="E120" s="279" t="s">
        <v>197</v>
      </c>
      <c r="F120" s="280"/>
      <c r="G120" s="280"/>
      <c r="H120" s="280"/>
      <c r="I120" s="280"/>
      <c r="J120" s="280"/>
      <c r="K120" s="280"/>
      <c r="L120" s="280"/>
      <c r="M120" s="280"/>
      <c r="N120" s="281"/>
      <c r="O120" s="96"/>
      <c r="P120" s="96"/>
      <c r="Q120" s="278">
        <v>6</v>
      </c>
      <c r="R120" s="278"/>
      <c r="S120" s="279" t="s">
        <v>201</v>
      </c>
      <c r="T120" s="280"/>
      <c r="U120" s="280"/>
      <c r="V120" s="280"/>
      <c r="W120" s="280"/>
      <c r="X120" s="280"/>
      <c r="Y120" s="280"/>
      <c r="Z120" s="280"/>
      <c r="AA120" s="280"/>
      <c r="AB120" s="281"/>
      <c r="AC120" s="97"/>
      <c r="AD120" s="96"/>
      <c r="AE120" s="282"/>
      <c r="AF120" s="282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</row>
    <row r="121" spans="1:46" ht="18" customHeight="1">
      <c r="B121" s="95"/>
      <c r="C121" s="114"/>
      <c r="D121" s="112"/>
      <c r="E121" s="112"/>
      <c r="F121" s="112"/>
      <c r="G121" s="112"/>
      <c r="H121" s="112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112"/>
      <c r="U121" s="95"/>
      <c r="V121" s="112"/>
      <c r="W121" s="95"/>
      <c r="X121" s="112"/>
      <c r="Y121" s="95"/>
      <c r="Z121" s="112"/>
      <c r="AA121" s="95"/>
      <c r="AB121" s="112"/>
      <c r="AC121" s="112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</row>
    <row r="122" spans="1:46" ht="21.95" customHeight="1" thickBot="1">
      <c r="B122" s="95" t="s">
        <v>164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</row>
    <row r="123" spans="1:46" ht="21.95" customHeight="1" thickBot="1">
      <c r="B123" s="99"/>
      <c r="C123" s="342" t="s">
        <v>165</v>
      </c>
      <c r="D123" s="343"/>
      <c r="E123" s="327"/>
      <c r="F123" s="342" t="s">
        <v>166</v>
      </c>
      <c r="G123" s="343"/>
      <c r="H123" s="343"/>
      <c r="I123" s="327"/>
      <c r="J123" s="343" t="s">
        <v>167</v>
      </c>
      <c r="K123" s="343"/>
      <c r="L123" s="343"/>
      <c r="M123" s="343"/>
      <c r="N123" s="343"/>
      <c r="O123" s="343"/>
      <c r="P123" s="344"/>
      <c r="Q123" s="345" t="s">
        <v>168</v>
      </c>
      <c r="R123" s="345"/>
      <c r="S123" s="345"/>
      <c r="T123" s="345"/>
      <c r="U123" s="345"/>
      <c r="V123" s="345"/>
      <c r="W123" s="345"/>
      <c r="X123" s="326" t="s">
        <v>167</v>
      </c>
      <c r="Y123" s="343"/>
      <c r="Z123" s="343"/>
      <c r="AA123" s="343"/>
      <c r="AB123" s="343"/>
      <c r="AC123" s="343"/>
      <c r="AD123" s="327"/>
      <c r="AE123" s="342" t="s">
        <v>166</v>
      </c>
      <c r="AF123" s="343"/>
      <c r="AG123" s="343"/>
      <c r="AH123" s="327"/>
      <c r="AI123" s="324" t="s">
        <v>169</v>
      </c>
      <c r="AJ123" s="325"/>
      <c r="AK123" s="325"/>
      <c r="AL123" s="325"/>
      <c r="AM123" s="325"/>
      <c r="AN123" s="325"/>
      <c r="AO123" s="326" t="s">
        <v>170</v>
      </c>
      <c r="AP123" s="327"/>
    </row>
    <row r="124" spans="1:46" ht="18" customHeight="1">
      <c r="B124" s="328">
        <v>1</v>
      </c>
      <c r="C124" s="329"/>
      <c r="D124" s="330"/>
      <c r="E124" s="331"/>
      <c r="F124" s="332"/>
      <c r="G124" s="333"/>
      <c r="H124" s="333"/>
      <c r="I124" s="334"/>
      <c r="J124" s="415"/>
      <c r="K124" s="336"/>
      <c r="L124" s="336"/>
      <c r="M124" s="336"/>
      <c r="N124" s="336"/>
      <c r="O124" s="336"/>
      <c r="P124" s="337"/>
      <c r="Q124" s="338">
        <f>S124+S125</f>
        <v>0</v>
      </c>
      <c r="R124" s="339"/>
      <c r="S124" s="100"/>
      <c r="T124" s="101" t="s">
        <v>171</v>
      </c>
      <c r="U124" s="100"/>
      <c r="V124" s="317">
        <f>U124+U125</f>
        <v>0</v>
      </c>
      <c r="W124" s="318"/>
      <c r="X124" s="416"/>
      <c r="Y124" s="336"/>
      <c r="Z124" s="336"/>
      <c r="AA124" s="336"/>
      <c r="AB124" s="336"/>
      <c r="AC124" s="336"/>
      <c r="AD124" s="341"/>
      <c r="AE124" s="332"/>
      <c r="AF124" s="333"/>
      <c r="AG124" s="333"/>
      <c r="AH124" s="334"/>
      <c r="AI124" s="346"/>
      <c r="AJ124" s="347"/>
      <c r="AK124" s="347"/>
      <c r="AL124" s="347"/>
      <c r="AM124" s="347"/>
      <c r="AN124" s="350"/>
      <c r="AO124" s="297"/>
      <c r="AP124" s="298"/>
      <c r="AS124" s="95">
        <v>3</v>
      </c>
      <c r="AT124" s="95">
        <v>7</v>
      </c>
    </row>
    <row r="125" spans="1:46" ht="18" customHeight="1">
      <c r="B125" s="301"/>
      <c r="C125" s="302"/>
      <c r="D125" s="303"/>
      <c r="E125" s="304"/>
      <c r="F125" s="305"/>
      <c r="G125" s="306"/>
      <c r="H125" s="306"/>
      <c r="I125" s="307"/>
      <c r="J125" s="312"/>
      <c r="K125" s="312"/>
      <c r="L125" s="312"/>
      <c r="M125" s="312"/>
      <c r="N125" s="312"/>
      <c r="O125" s="312"/>
      <c r="P125" s="313"/>
      <c r="Q125" s="316"/>
      <c r="R125" s="315"/>
      <c r="S125" s="102"/>
      <c r="T125" s="103" t="s">
        <v>171</v>
      </c>
      <c r="U125" s="102"/>
      <c r="V125" s="299"/>
      <c r="W125" s="319"/>
      <c r="X125" s="322"/>
      <c r="Y125" s="312"/>
      <c r="Z125" s="312"/>
      <c r="AA125" s="312"/>
      <c r="AB125" s="312"/>
      <c r="AC125" s="312"/>
      <c r="AD125" s="323"/>
      <c r="AE125" s="305"/>
      <c r="AF125" s="306"/>
      <c r="AG125" s="306"/>
      <c r="AH125" s="307"/>
      <c r="AI125" s="348"/>
      <c r="AJ125" s="349"/>
      <c r="AK125" s="349"/>
      <c r="AL125" s="349"/>
      <c r="AM125" s="349"/>
      <c r="AN125" s="351"/>
      <c r="AO125" s="299"/>
      <c r="AP125" s="300"/>
    </row>
    <row r="126" spans="1:46" ht="18" customHeight="1">
      <c r="B126" s="301">
        <v>2</v>
      </c>
      <c r="C126" s="302"/>
      <c r="D126" s="303"/>
      <c r="E126" s="304"/>
      <c r="F126" s="305"/>
      <c r="G126" s="306"/>
      <c r="H126" s="306"/>
      <c r="I126" s="307"/>
      <c r="J126" s="364"/>
      <c r="K126" s="309"/>
      <c r="L126" s="309"/>
      <c r="M126" s="309"/>
      <c r="N126" s="309"/>
      <c r="O126" s="309"/>
      <c r="P126" s="310"/>
      <c r="Q126" s="314">
        <f t="shared" ref="Q126" si="40">S126+S127</f>
        <v>0</v>
      </c>
      <c r="R126" s="315"/>
      <c r="S126" s="104"/>
      <c r="T126" s="105" t="s">
        <v>171</v>
      </c>
      <c r="U126" s="104"/>
      <c r="V126" s="317">
        <f t="shared" ref="V126" si="41">U126+U127</f>
        <v>0</v>
      </c>
      <c r="W126" s="318"/>
      <c r="X126" s="370"/>
      <c r="Y126" s="309"/>
      <c r="Z126" s="309"/>
      <c r="AA126" s="309"/>
      <c r="AB126" s="309"/>
      <c r="AC126" s="309"/>
      <c r="AD126" s="321"/>
      <c r="AE126" s="305"/>
      <c r="AF126" s="306"/>
      <c r="AG126" s="306"/>
      <c r="AH126" s="307"/>
      <c r="AI126" s="348"/>
      <c r="AJ126" s="349"/>
      <c r="AK126" s="349"/>
      <c r="AL126" s="349"/>
      <c r="AM126" s="349"/>
      <c r="AN126" s="351"/>
      <c r="AO126" s="352"/>
      <c r="AP126" s="353"/>
      <c r="AS126" s="95">
        <v>4</v>
      </c>
      <c r="AT126" s="95">
        <v>8</v>
      </c>
    </row>
    <row r="127" spans="1:46" ht="18" customHeight="1">
      <c r="B127" s="301"/>
      <c r="C127" s="302"/>
      <c r="D127" s="303"/>
      <c r="E127" s="304"/>
      <c r="F127" s="305"/>
      <c r="G127" s="306"/>
      <c r="H127" s="306"/>
      <c r="I127" s="307"/>
      <c r="J127" s="312"/>
      <c r="K127" s="312"/>
      <c r="L127" s="312"/>
      <c r="M127" s="312"/>
      <c r="N127" s="312"/>
      <c r="O127" s="312"/>
      <c r="P127" s="313"/>
      <c r="Q127" s="316"/>
      <c r="R127" s="315"/>
      <c r="S127" s="102"/>
      <c r="T127" s="103" t="s">
        <v>171</v>
      </c>
      <c r="U127" s="102"/>
      <c r="V127" s="299"/>
      <c r="W127" s="319"/>
      <c r="X127" s="322"/>
      <c r="Y127" s="312"/>
      <c r="Z127" s="312"/>
      <c r="AA127" s="312"/>
      <c r="AB127" s="312"/>
      <c r="AC127" s="312"/>
      <c r="AD127" s="323"/>
      <c r="AE127" s="305"/>
      <c r="AF127" s="306"/>
      <c r="AG127" s="306"/>
      <c r="AH127" s="307"/>
      <c r="AI127" s="348"/>
      <c r="AJ127" s="349"/>
      <c r="AK127" s="349"/>
      <c r="AL127" s="349"/>
      <c r="AM127" s="349"/>
      <c r="AN127" s="351"/>
      <c r="AO127" s="299"/>
      <c r="AP127" s="300"/>
    </row>
    <row r="128" spans="1:46" ht="18" customHeight="1">
      <c r="B128" s="301">
        <v>3</v>
      </c>
      <c r="C128" s="302"/>
      <c r="D128" s="303"/>
      <c r="E128" s="304"/>
      <c r="F128" s="305"/>
      <c r="G128" s="306"/>
      <c r="H128" s="306"/>
      <c r="I128" s="307"/>
      <c r="J128" s="364"/>
      <c r="K128" s="309"/>
      <c r="L128" s="309"/>
      <c r="M128" s="309"/>
      <c r="N128" s="309"/>
      <c r="O128" s="309"/>
      <c r="P128" s="310"/>
      <c r="Q128" s="314">
        <f t="shared" ref="Q128" si="42">S128+S129</f>
        <v>0</v>
      </c>
      <c r="R128" s="315"/>
      <c r="S128" s="104"/>
      <c r="T128" s="105" t="s">
        <v>171</v>
      </c>
      <c r="U128" s="104"/>
      <c r="V128" s="317">
        <f t="shared" ref="V128" si="43">U128+U129</f>
        <v>0</v>
      </c>
      <c r="W128" s="318"/>
      <c r="X128" s="370"/>
      <c r="Y128" s="309"/>
      <c r="Z128" s="309"/>
      <c r="AA128" s="309"/>
      <c r="AB128" s="309"/>
      <c r="AC128" s="309"/>
      <c r="AD128" s="321"/>
      <c r="AE128" s="305"/>
      <c r="AF128" s="306"/>
      <c r="AG128" s="306"/>
      <c r="AH128" s="307"/>
      <c r="AI128" s="348"/>
      <c r="AJ128" s="349"/>
      <c r="AK128" s="349"/>
      <c r="AL128" s="349"/>
      <c r="AM128" s="349"/>
      <c r="AN128" s="351"/>
      <c r="AO128" s="352"/>
      <c r="AP128" s="353"/>
      <c r="AS128" s="95">
        <v>5</v>
      </c>
      <c r="AT128" s="95">
        <v>9</v>
      </c>
    </row>
    <row r="129" spans="1:46" ht="18" customHeight="1">
      <c r="B129" s="301"/>
      <c r="C129" s="302"/>
      <c r="D129" s="303"/>
      <c r="E129" s="304"/>
      <c r="F129" s="305"/>
      <c r="G129" s="306"/>
      <c r="H129" s="306"/>
      <c r="I129" s="307"/>
      <c r="J129" s="312"/>
      <c r="K129" s="312"/>
      <c r="L129" s="312"/>
      <c r="M129" s="312"/>
      <c r="N129" s="312"/>
      <c r="O129" s="312"/>
      <c r="P129" s="313"/>
      <c r="Q129" s="316"/>
      <c r="R129" s="315"/>
      <c r="S129" s="102"/>
      <c r="T129" s="103" t="s">
        <v>171</v>
      </c>
      <c r="U129" s="102"/>
      <c r="V129" s="299"/>
      <c r="W129" s="319"/>
      <c r="X129" s="322"/>
      <c r="Y129" s="312"/>
      <c r="Z129" s="312"/>
      <c r="AA129" s="312"/>
      <c r="AB129" s="312"/>
      <c r="AC129" s="312"/>
      <c r="AD129" s="323"/>
      <c r="AE129" s="305"/>
      <c r="AF129" s="306"/>
      <c r="AG129" s="306"/>
      <c r="AH129" s="307"/>
      <c r="AI129" s="348"/>
      <c r="AJ129" s="349"/>
      <c r="AK129" s="349"/>
      <c r="AL129" s="349"/>
      <c r="AM129" s="349"/>
      <c r="AN129" s="351"/>
      <c r="AO129" s="299"/>
      <c r="AP129" s="300"/>
    </row>
    <row r="130" spans="1:46" ht="18" customHeight="1">
      <c r="B130" s="301">
        <v>4</v>
      </c>
      <c r="C130" s="302"/>
      <c r="D130" s="303"/>
      <c r="E130" s="304"/>
      <c r="F130" s="305"/>
      <c r="G130" s="306"/>
      <c r="H130" s="306"/>
      <c r="I130" s="307"/>
      <c r="J130" s="364"/>
      <c r="K130" s="309"/>
      <c r="L130" s="309"/>
      <c r="M130" s="309"/>
      <c r="N130" s="309"/>
      <c r="O130" s="309"/>
      <c r="P130" s="310"/>
      <c r="Q130" s="314">
        <f t="shared" ref="Q130" si="44">S130+S131</f>
        <v>0</v>
      </c>
      <c r="R130" s="315"/>
      <c r="S130" s="104"/>
      <c r="T130" s="105" t="s">
        <v>171</v>
      </c>
      <c r="U130" s="104"/>
      <c r="V130" s="317">
        <f t="shared" ref="V130" si="45">U130+U131</f>
        <v>0</v>
      </c>
      <c r="W130" s="318"/>
      <c r="X130" s="370"/>
      <c r="Y130" s="309"/>
      <c r="Z130" s="309"/>
      <c r="AA130" s="309"/>
      <c r="AB130" s="309"/>
      <c r="AC130" s="309"/>
      <c r="AD130" s="321"/>
      <c r="AE130" s="305"/>
      <c r="AF130" s="306"/>
      <c r="AG130" s="306"/>
      <c r="AH130" s="307"/>
      <c r="AI130" s="348"/>
      <c r="AJ130" s="349"/>
      <c r="AK130" s="349"/>
      <c r="AL130" s="349"/>
      <c r="AM130" s="349"/>
      <c r="AN130" s="351"/>
      <c r="AO130" s="352"/>
      <c r="AP130" s="353"/>
      <c r="AS130" s="95">
        <v>6</v>
      </c>
      <c r="AT130" s="95">
        <v>1</v>
      </c>
    </row>
    <row r="131" spans="1:46" ht="18" customHeight="1">
      <c r="B131" s="301"/>
      <c r="C131" s="302"/>
      <c r="D131" s="303"/>
      <c r="E131" s="304"/>
      <c r="F131" s="305"/>
      <c r="G131" s="306"/>
      <c r="H131" s="306"/>
      <c r="I131" s="307"/>
      <c r="J131" s="312"/>
      <c r="K131" s="312"/>
      <c r="L131" s="312"/>
      <c r="M131" s="312"/>
      <c r="N131" s="312"/>
      <c r="O131" s="312"/>
      <c r="P131" s="313"/>
      <c r="Q131" s="316"/>
      <c r="R131" s="315"/>
      <c r="S131" s="102"/>
      <c r="T131" s="103" t="s">
        <v>171</v>
      </c>
      <c r="U131" s="102"/>
      <c r="V131" s="299"/>
      <c r="W131" s="319"/>
      <c r="X131" s="322"/>
      <c r="Y131" s="312"/>
      <c r="Z131" s="312"/>
      <c r="AA131" s="312"/>
      <c r="AB131" s="312"/>
      <c r="AC131" s="312"/>
      <c r="AD131" s="323"/>
      <c r="AE131" s="305"/>
      <c r="AF131" s="306"/>
      <c r="AG131" s="306"/>
      <c r="AH131" s="307"/>
      <c r="AI131" s="348"/>
      <c r="AJ131" s="349"/>
      <c r="AK131" s="349"/>
      <c r="AL131" s="349"/>
      <c r="AM131" s="349"/>
      <c r="AN131" s="351"/>
      <c r="AO131" s="299"/>
      <c r="AP131" s="300"/>
    </row>
    <row r="132" spans="1:46" ht="18" customHeight="1">
      <c r="B132" s="301">
        <v>5</v>
      </c>
      <c r="C132" s="302"/>
      <c r="D132" s="303"/>
      <c r="E132" s="304"/>
      <c r="F132" s="305"/>
      <c r="G132" s="306"/>
      <c r="H132" s="306"/>
      <c r="I132" s="307"/>
      <c r="J132" s="364"/>
      <c r="K132" s="309"/>
      <c r="L132" s="309"/>
      <c r="M132" s="309"/>
      <c r="N132" s="309"/>
      <c r="O132" s="309"/>
      <c r="P132" s="310"/>
      <c r="Q132" s="314">
        <f t="shared" ref="Q132" si="46">S132+S133</f>
        <v>0</v>
      </c>
      <c r="R132" s="315"/>
      <c r="S132" s="104"/>
      <c r="T132" s="105" t="s">
        <v>171</v>
      </c>
      <c r="U132" s="104"/>
      <c r="V132" s="317">
        <f t="shared" ref="V132" si="47">U132+U133</f>
        <v>0</v>
      </c>
      <c r="W132" s="318"/>
      <c r="X132" s="370"/>
      <c r="Y132" s="309"/>
      <c r="Z132" s="309"/>
      <c r="AA132" s="309"/>
      <c r="AB132" s="309"/>
      <c r="AC132" s="309"/>
      <c r="AD132" s="321"/>
      <c r="AE132" s="305"/>
      <c r="AF132" s="306"/>
      <c r="AG132" s="306"/>
      <c r="AH132" s="307"/>
      <c r="AI132" s="348"/>
      <c r="AJ132" s="349"/>
      <c r="AK132" s="349"/>
      <c r="AL132" s="349"/>
      <c r="AM132" s="349"/>
      <c r="AN132" s="351"/>
      <c r="AO132" s="352"/>
      <c r="AP132" s="353"/>
      <c r="AS132" s="95">
        <v>7</v>
      </c>
      <c r="AT132" s="95">
        <v>2</v>
      </c>
    </row>
    <row r="133" spans="1:46" ht="18" customHeight="1">
      <c r="B133" s="301"/>
      <c r="C133" s="302"/>
      <c r="D133" s="303"/>
      <c r="E133" s="304"/>
      <c r="F133" s="305"/>
      <c r="G133" s="306"/>
      <c r="H133" s="306"/>
      <c r="I133" s="307"/>
      <c r="J133" s="312"/>
      <c r="K133" s="312"/>
      <c r="L133" s="312"/>
      <c r="M133" s="312"/>
      <c r="N133" s="312"/>
      <c r="O133" s="312"/>
      <c r="P133" s="313"/>
      <c r="Q133" s="316"/>
      <c r="R133" s="315"/>
      <c r="S133" s="102"/>
      <c r="T133" s="103" t="s">
        <v>171</v>
      </c>
      <c r="U133" s="102"/>
      <c r="V133" s="299"/>
      <c r="W133" s="319"/>
      <c r="X133" s="322"/>
      <c r="Y133" s="312"/>
      <c r="Z133" s="312"/>
      <c r="AA133" s="312"/>
      <c r="AB133" s="312"/>
      <c r="AC133" s="312"/>
      <c r="AD133" s="323"/>
      <c r="AE133" s="305"/>
      <c r="AF133" s="306"/>
      <c r="AG133" s="306"/>
      <c r="AH133" s="307"/>
      <c r="AI133" s="348"/>
      <c r="AJ133" s="349"/>
      <c r="AK133" s="349"/>
      <c r="AL133" s="349"/>
      <c r="AM133" s="349"/>
      <c r="AN133" s="351"/>
      <c r="AO133" s="299"/>
      <c r="AP133" s="300"/>
    </row>
    <row r="134" spans="1:46" ht="18" customHeight="1">
      <c r="B134" s="301">
        <v>6</v>
      </c>
      <c r="C134" s="302"/>
      <c r="D134" s="303"/>
      <c r="E134" s="304"/>
      <c r="F134" s="305"/>
      <c r="G134" s="306"/>
      <c r="H134" s="306"/>
      <c r="I134" s="307"/>
      <c r="J134" s="364"/>
      <c r="K134" s="309"/>
      <c r="L134" s="309"/>
      <c r="M134" s="309"/>
      <c r="N134" s="309"/>
      <c r="O134" s="309"/>
      <c r="P134" s="310"/>
      <c r="Q134" s="314">
        <f t="shared" ref="Q134" si="48">S134+S135</f>
        <v>0</v>
      </c>
      <c r="R134" s="315"/>
      <c r="S134" s="104"/>
      <c r="T134" s="105" t="s">
        <v>171</v>
      </c>
      <c r="U134" s="104"/>
      <c r="V134" s="317">
        <f t="shared" ref="V134" si="49">U134+U135</f>
        <v>0</v>
      </c>
      <c r="W134" s="318"/>
      <c r="X134" s="370"/>
      <c r="Y134" s="309"/>
      <c r="Z134" s="309"/>
      <c r="AA134" s="309"/>
      <c r="AB134" s="309"/>
      <c r="AC134" s="309"/>
      <c r="AD134" s="321"/>
      <c r="AE134" s="305"/>
      <c r="AF134" s="306"/>
      <c r="AG134" s="306"/>
      <c r="AH134" s="307"/>
      <c r="AI134" s="348"/>
      <c r="AJ134" s="349"/>
      <c r="AK134" s="349"/>
      <c r="AL134" s="349"/>
      <c r="AM134" s="349"/>
      <c r="AN134" s="351"/>
      <c r="AO134" s="352"/>
      <c r="AP134" s="353"/>
      <c r="AS134" s="95">
        <v>8</v>
      </c>
      <c r="AT134" s="95">
        <v>3</v>
      </c>
    </row>
    <row r="135" spans="1:46" ht="18" customHeight="1" thickBot="1">
      <c r="B135" s="357"/>
      <c r="C135" s="358"/>
      <c r="D135" s="359"/>
      <c r="E135" s="360"/>
      <c r="F135" s="361"/>
      <c r="G135" s="362"/>
      <c r="H135" s="362"/>
      <c r="I135" s="363"/>
      <c r="J135" s="365"/>
      <c r="K135" s="365"/>
      <c r="L135" s="365"/>
      <c r="M135" s="365"/>
      <c r="N135" s="365"/>
      <c r="O135" s="365"/>
      <c r="P135" s="366"/>
      <c r="Q135" s="367"/>
      <c r="R135" s="368"/>
      <c r="S135" s="115"/>
      <c r="T135" s="116" t="s">
        <v>171</v>
      </c>
      <c r="U135" s="115"/>
      <c r="V135" s="355"/>
      <c r="W135" s="369"/>
      <c r="X135" s="371"/>
      <c r="Y135" s="365"/>
      <c r="Z135" s="365"/>
      <c r="AA135" s="365"/>
      <c r="AB135" s="365"/>
      <c r="AC135" s="365"/>
      <c r="AD135" s="372"/>
      <c r="AE135" s="361"/>
      <c r="AF135" s="362"/>
      <c r="AG135" s="362"/>
      <c r="AH135" s="363"/>
      <c r="AI135" s="373"/>
      <c r="AJ135" s="374"/>
      <c r="AK135" s="374"/>
      <c r="AL135" s="374"/>
      <c r="AM135" s="374"/>
      <c r="AN135" s="375"/>
      <c r="AO135" s="355"/>
      <c r="AP135" s="356"/>
    </row>
    <row r="136" spans="1:46" ht="18" customHeight="1" thickBot="1">
      <c r="B136" s="106"/>
      <c r="C136" s="107"/>
      <c r="D136" s="107"/>
      <c r="E136" s="107"/>
      <c r="F136" s="106"/>
      <c r="G136" s="106"/>
      <c r="H136" s="106"/>
      <c r="I136" s="106"/>
      <c r="J136" s="106"/>
      <c r="K136" s="108"/>
      <c r="L136" s="108"/>
      <c r="M136" s="109"/>
      <c r="N136" s="110"/>
      <c r="O136" s="109"/>
      <c r="P136" s="108"/>
      <c r="Q136" s="108"/>
      <c r="R136" s="106"/>
      <c r="S136" s="106"/>
      <c r="T136" s="106"/>
      <c r="U136" s="106"/>
      <c r="V136" s="106"/>
      <c r="W136" s="111"/>
      <c r="X136" s="111"/>
      <c r="Y136" s="111"/>
      <c r="Z136" s="111"/>
      <c r="AA136" s="111"/>
      <c r="AB136" s="111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</row>
    <row r="137" spans="1:46" ht="30" customHeight="1" thickBot="1">
      <c r="B137" s="95"/>
      <c r="C137" s="95"/>
      <c r="D137" s="389" t="s">
        <v>172</v>
      </c>
      <c r="E137" s="390"/>
      <c r="F137" s="390"/>
      <c r="G137" s="390"/>
      <c r="H137" s="390"/>
      <c r="I137" s="390"/>
      <c r="J137" s="390" t="s">
        <v>167</v>
      </c>
      <c r="K137" s="390"/>
      <c r="L137" s="390"/>
      <c r="M137" s="390"/>
      <c r="N137" s="390"/>
      <c r="O137" s="390"/>
      <c r="P137" s="390"/>
      <c r="Q137" s="390"/>
      <c r="R137" s="390" t="s">
        <v>173</v>
      </c>
      <c r="S137" s="390"/>
      <c r="T137" s="390"/>
      <c r="U137" s="390"/>
      <c r="V137" s="390"/>
      <c r="W137" s="390"/>
      <c r="X137" s="390"/>
      <c r="Y137" s="390"/>
      <c r="Z137" s="390"/>
      <c r="AA137" s="390" t="s">
        <v>174</v>
      </c>
      <c r="AB137" s="390"/>
      <c r="AC137" s="390"/>
      <c r="AD137" s="390" t="s">
        <v>175</v>
      </c>
      <c r="AE137" s="390"/>
      <c r="AF137" s="390"/>
      <c r="AG137" s="390"/>
      <c r="AH137" s="390"/>
      <c r="AI137" s="390"/>
      <c r="AJ137" s="390"/>
      <c r="AK137" s="390"/>
      <c r="AL137" s="390"/>
      <c r="AM137" s="391"/>
      <c r="AN137" s="95"/>
      <c r="AO137" s="95"/>
      <c r="AP137" s="95"/>
    </row>
    <row r="138" spans="1:46" ht="30" customHeight="1">
      <c r="B138" s="95"/>
      <c r="C138" s="95"/>
      <c r="D138" s="380" t="s">
        <v>176</v>
      </c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2"/>
      <c r="AB138" s="382"/>
      <c r="AC138" s="382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4"/>
      <c r="AN138" s="95"/>
      <c r="AO138" s="95"/>
      <c r="AP138" s="95"/>
    </row>
    <row r="139" spans="1:46" ht="30" customHeight="1">
      <c r="B139" s="95"/>
      <c r="C139" s="95"/>
      <c r="D139" s="385" t="s">
        <v>176</v>
      </c>
      <c r="E139" s="386"/>
      <c r="F139" s="386"/>
      <c r="G139" s="386"/>
      <c r="H139" s="386"/>
      <c r="I139" s="386"/>
      <c r="J139" s="386"/>
      <c r="K139" s="386"/>
      <c r="L139" s="386"/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6"/>
      <c r="X139" s="386"/>
      <c r="Y139" s="386"/>
      <c r="Z139" s="386"/>
      <c r="AA139" s="386"/>
      <c r="AB139" s="386"/>
      <c r="AC139" s="386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8"/>
      <c r="AN139" s="95"/>
      <c r="AO139" s="95"/>
      <c r="AP139" s="95"/>
    </row>
    <row r="140" spans="1:46" ht="30" customHeight="1" thickBot="1">
      <c r="B140" s="95"/>
      <c r="C140" s="95"/>
      <c r="D140" s="376" t="s">
        <v>176</v>
      </c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9"/>
      <c r="AN140" s="95"/>
      <c r="AO140" s="95"/>
      <c r="AP140" s="95"/>
    </row>
    <row r="141" spans="1:46" ht="18" customHeight="1">
      <c r="A141" s="265" t="s">
        <v>227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</row>
    <row r="142" spans="1:46" ht="18" customHeight="1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</row>
    <row r="143" spans="1:46" ht="18" customHeight="1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</row>
    <row r="144" spans="1:46" ht="24.95" customHeight="1">
      <c r="B144" s="95"/>
      <c r="C144" s="268" t="s">
        <v>157</v>
      </c>
      <c r="D144" s="268"/>
      <c r="E144" s="268"/>
      <c r="F144" s="268"/>
      <c r="G144" s="412"/>
      <c r="H144" s="268"/>
      <c r="I144" s="268"/>
      <c r="J144" s="268"/>
      <c r="K144" s="268"/>
      <c r="L144" s="268"/>
      <c r="M144" s="268"/>
      <c r="N144" s="268"/>
      <c r="O144" s="268"/>
      <c r="P144" s="268" t="s">
        <v>158</v>
      </c>
      <c r="Q144" s="268"/>
      <c r="R144" s="268"/>
      <c r="S144" s="268"/>
      <c r="T144" s="412"/>
      <c r="U144" s="268"/>
      <c r="V144" s="268"/>
      <c r="W144" s="268"/>
      <c r="X144" s="268"/>
      <c r="Y144" s="268"/>
      <c r="Z144" s="268"/>
      <c r="AA144" s="268"/>
      <c r="AB144" s="268"/>
      <c r="AC144" s="268" t="s">
        <v>159</v>
      </c>
      <c r="AD144" s="268"/>
      <c r="AE144" s="268"/>
      <c r="AF144" s="268"/>
      <c r="AG144" s="270">
        <v>44157</v>
      </c>
      <c r="AH144" s="271"/>
      <c r="AI144" s="271"/>
      <c r="AJ144" s="271"/>
      <c r="AK144" s="271"/>
      <c r="AL144" s="271"/>
      <c r="AM144" s="410" t="s">
        <v>189</v>
      </c>
      <c r="AN144" s="410"/>
      <c r="AO144" s="411"/>
      <c r="AP144" s="112"/>
    </row>
    <row r="145" spans="2:46" ht="18" customHeight="1">
      <c r="B145" s="95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3"/>
      <c r="X145" s="113"/>
      <c r="Y145" s="113"/>
      <c r="Z145" s="113"/>
      <c r="AA145" s="113"/>
      <c r="AB145" s="113"/>
      <c r="AC145" s="113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</row>
    <row r="146" spans="2:46" ht="24.95" customHeight="1">
      <c r="B146" s="95"/>
      <c r="C146" s="402">
        <v>1</v>
      </c>
      <c r="D146" s="402"/>
      <c r="E146" s="296" t="s">
        <v>195</v>
      </c>
      <c r="F146" s="296"/>
      <c r="G146" s="296"/>
      <c r="H146" s="296"/>
      <c r="I146" s="296"/>
      <c r="J146" s="296"/>
      <c r="K146" s="296"/>
      <c r="L146" s="296"/>
      <c r="M146" s="296"/>
      <c r="N146" s="296"/>
      <c r="O146" s="96"/>
      <c r="P146" s="96"/>
      <c r="Q146" s="295">
        <v>4</v>
      </c>
      <c r="R146" s="295"/>
      <c r="S146" s="296" t="s">
        <v>198</v>
      </c>
      <c r="T146" s="296"/>
      <c r="U146" s="296"/>
      <c r="V146" s="296"/>
      <c r="W146" s="296"/>
      <c r="X146" s="296"/>
      <c r="Y146" s="296"/>
      <c r="Z146" s="296"/>
      <c r="AA146" s="296"/>
      <c r="AB146" s="296"/>
      <c r="AC146" s="97"/>
      <c r="AD146" s="96"/>
      <c r="AE146" s="295">
        <v>7</v>
      </c>
      <c r="AF146" s="295"/>
      <c r="AG146" s="296" t="s">
        <v>202</v>
      </c>
      <c r="AH146" s="296"/>
      <c r="AI146" s="296"/>
      <c r="AJ146" s="296"/>
      <c r="AK146" s="296"/>
      <c r="AL146" s="296"/>
      <c r="AM146" s="296"/>
      <c r="AN146" s="296"/>
      <c r="AO146" s="296"/>
      <c r="AP146" s="296"/>
    </row>
    <row r="147" spans="2:46" ht="24.95" customHeight="1">
      <c r="B147" s="95"/>
      <c r="C147" s="394">
        <v>2</v>
      </c>
      <c r="D147" s="394"/>
      <c r="E147" s="395" t="s">
        <v>196</v>
      </c>
      <c r="F147" s="396"/>
      <c r="G147" s="396"/>
      <c r="H147" s="396"/>
      <c r="I147" s="396"/>
      <c r="J147" s="396"/>
      <c r="K147" s="396"/>
      <c r="L147" s="396"/>
      <c r="M147" s="396"/>
      <c r="N147" s="397"/>
      <c r="O147" s="96"/>
      <c r="P147" s="96"/>
      <c r="Q147" s="288">
        <v>5</v>
      </c>
      <c r="R147" s="288"/>
      <c r="S147" s="289" t="s">
        <v>160</v>
      </c>
      <c r="T147" s="289"/>
      <c r="U147" s="289"/>
      <c r="V147" s="289"/>
      <c r="W147" s="289"/>
      <c r="X147" s="289"/>
      <c r="Y147" s="289"/>
      <c r="Z147" s="289"/>
      <c r="AA147" s="289"/>
      <c r="AB147" s="289"/>
      <c r="AC147" s="97"/>
      <c r="AD147" s="96"/>
      <c r="AE147" s="290">
        <v>8</v>
      </c>
      <c r="AF147" s="290"/>
      <c r="AG147" s="291" t="s">
        <v>161</v>
      </c>
      <c r="AH147" s="291"/>
      <c r="AI147" s="291"/>
      <c r="AJ147" s="291"/>
      <c r="AK147" s="291"/>
      <c r="AL147" s="291"/>
      <c r="AM147" s="291"/>
      <c r="AN147" s="291"/>
      <c r="AO147" s="291"/>
      <c r="AP147" s="291"/>
    </row>
    <row r="148" spans="2:46" ht="24.95" customHeight="1">
      <c r="B148" s="95"/>
      <c r="C148" s="392">
        <v>3</v>
      </c>
      <c r="D148" s="392"/>
      <c r="E148" s="279" t="s">
        <v>197</v>
      </c>
      <c r="F148" s="280"/>
      <c r="G148" s="280"/>
      <c r="H148" s="280"/>
      <c r="I148" s="280"/>
      <c r="J148" s="280"/>
      <c r="K148" s="280"/>
      <c r="L148" s="280"/>
      <c r="M148" s="280"/>
      <c r="N148" s="281"/>
      <c r="O148" s="96"/>
      <c r="P148" s="96"/>
      <c r="Q148" s="278">
        <v>6</v>
      </c>
      <c r="R148" s="278"/>
      <c r="S148" s="279" t="s">
        <v>201</v>
      </c>
      <c r="T148" s="280"/>
      <c r="U148" s="280"/>
      <c r="V148" s="280"/>
      <c r="W148" s="280"/>
      <c r="X148" s="280"/>
      <c r="Y148" s="280"/>
      <c r="Z148" s="280"/>
      <c r="AA148" s="280"/>
      <c r="AB148" s="281"/>
      <c r="AC148" s="97"/>
      <c r="AD148" s="96"/>
      <c r="AE148" s="282"/>
      <c r="AF148" s="282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</row>
    <row r="149" spans="2:46" ht="18" customHeight="1">
      <c r="B149" s="95"/>
      <c r="C149" s="114"/>
      <c r="D149" s="112"/>
      <c r="E149" s="112"/>
      <c r="F149" s="112"/>
      <c r="G149" s="112"/>
      <c r="H149" s="112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112"/>
      <c r="U149" s="95"/>
      <c r="V149" s="112"/>
      <c r="W149" s="95"/>
      <c r="X149" s="112"/>
      <c r="Y149" s="95"/>
      <c r="Z149" s="112"/>
      <c r="AA149" s="95"/>
      <c r="AB149" s="112"/>
      <c r="AC149" s="112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</row>
    <row r="150" spans="2:46" ht="21.95" customHeight="1" thickBot="1">
      <c r="B150" s="95" t="s">
        <v>164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</row>
    <row r="151" spans="2:46" ht="21.95" customHeight="1" thickBot="1">
      <c r="B151" s="99"/>
      <c r="C151" s="342" t="s">
        <v>165</v>
      </c>
      <c r="D151" s="343"/>
      <c r="E151" s="327"/>
      <c r="F151" s="342" t="s">
        <v>166</v>
      </c>
      <c r="G151" s="343"/>
      <c r="H151" s="343"/>
      <c r="I151" s="327"/>
      <c r="J151" s="343" t="s">
        <v>167</v>
      </c>
      <c r="K151" s="343"/>
      <c r="L151" s="343"/>
      <c r="M151" s="343"/>
      <c r="N151" s="343"/>
      <c r="O151" s="343"/>
      <c r="P151" s="344"/>
      <c r="Q151" s="345" t="s">
        <v>168</v>
      </c>
      <c r="R151" s="345"/>
      <c r="S151" s="345"/>
      <c r="T151" s="345"/>
      <c r="U151" s="345"/>
      <c r="V151" s="345"/>
      <c r="W151" s="345"/>
      <c r="X151" s="326" t="s">
        <v>167</v>
      </c>
      <c r="Y151" s="343"/>
      <c r="Z151" s="343"/>
      <c r="AA151" s="343"/>
      <c r="AB151" s="343"/>
      <c r="AC151" s="343"/>
      <c r="AD151" s="327"/>
      <c r="AE151" s="342" t="s">
        <v>166</v>
      </c>
      <c r="AF151" s="343"/>
      <c r="AG151" s="343"/>
      <c r="AH151" s="327"/>
      <c r="AI151" s="324" t="s">
        <v>169</v>
      </c>
      <c r="AJ151" s="325"/>
      <c r="AK151" s="325"/>
      <c r="AL151" s="325"/>
      <c r="AM151" s="325"/>
      <c r="AN151" s="325"/>
      <c r="AO151" s="326" t="s">
        <v>170</v>
      </c>
      <c r="AP151" s="327"/>
    </row>
    <row r="152" spans="2:46" ht="18" customHeight="1">
      <c r="B152" s="328">
        <v>1</v>
      </c>
      <c r="C152" s="329"/>
      <c r="D152" s="330"/>
      <c r="E152" s="331"/>
      <c r="F152" s="332"/>
      <c r="G152" s="333"/>
      <c r="H152" s="333"/>
      <c r="I152" s="334"/>
      <c r="J152" s="415"/>
      <c r="K152" s="336"/>
      <c r="L152" s="336"/>
      <c r="M152" s="336"/>
      <c r="N152" s="336"/>
      <c r="O152" s="336"/>
      <c r="P152" s="337"/>
      <c r="Q152" s="338">
        <f>S152+S153</f>
        <v>0</v>
      </c>
      <c r="R152" s="339"/>
      <c r="S152" s="100"/>
      <c r="T152" s="101" t="s">
        <v>171</v>
      </c>
      <c r="U152" s="100"/>
      <c r="V152" s="317">
        <f>U152+U153</f>
        <v>0</v>
      </c>
      <c r="W152" s="318"/>
      <c r="X152" s="416"/>
      <c r="Y152" s="336"/>
      <c r="Z152" s="336"/>
      <c r="AA152" s="336"/>
      <c r="AB152" s="336"/>
      <c r="AC152" s="336"/>
      <c r="AD152" s="341"/>
      <c r="AE152" s="332"/>
      <c r="AF152" s="333"/>
      <c r="AG152" s="333"/>
      <c r="AH152" s="334"/>
      <c r="AI152" s="346"/>
      <c r="AJ152" s="347"/>
      <c r="AK152" s="347"/>
      <c r="AL152" s="347"/>
      <c r="AM152" s="347"/>
      <c r="AN152" s="350"/>
      <c r="AO152" s="297"/>
      <c r="AP152" s="298"/>
      <c r="AS152" s="95">
        <v>3</v>
      </c>
      <c r="AT152" s="95">
        <v>7</v>
      </c>
    </row>
    <row r="153" spans="2:46" ht="18" customHeight="1">
      <c r="B153" s="301"/>
      <c r="C153" s="302"/>
      <c r="D153" s="303"/>
      <c r="E153" s="304"/>
      <c r="F153" s="305"/>
      <c r="G153" s="306"/>
      <c r="H153" s="306"/>
      <c r="I153" s="307"/>
      <c r="J153" s="312"/>
      <c r="K153" s="312"/>
      <c r="L153" s="312"/>
      <c r="M153" s="312"/>
      <c r="N153" s="312"/>
      <c r="O153" s="312"/>
      <c r="P153" s="313"/>
      <c r="Q153" s="316"/>
      <c r="R153" s="315"/>
      <c r="S153" s="102"/>
      <c r="T153" s="103" t="s">
        <v>171</v>
      </c>
      <c r="U153" s="102"/>
      <c r="V153" s="299"/>
      <c r="W153" s="319"/>
      <c r="X153" s="322"/>
      <c r="Y153" s="312"/>
      <c r="Z153" s="312"/>
      <c r="AA153" s="312"/>
      <c r="AB153" s="312"/>
      <c r="AC153" s="312"/>
      <c r="AD153" s="323"/>
      <c r="AE153" s="305"/>
      <c r="AF153" s="306"/>
      <c r="AG153" s="306"/>
      <c r="AH153" s="307"/>
      <c r="AI153" s="348"/>
      <c r="AJ153" s="349"/>
      <c r="AK153" s="349"/>
      <c r="AL153" s="349"/>
      <c r="AM153" s="349"/>
      <c r="AN153" s="351"/>
      <c r="AO153" s="299"/>
      <c r="AP153" s="300"/>
    </row>
    <row r="154" spans="2:46" ht="18" customHeight="1">
      <c r="B154" s="301">
        <v>2</v>
      </c>
      <c r="C154" s="302"/>
      <c r="D154" s="303"/>
      <c r="E154" s="304"/>
      <c r="F154" s="305"/>
      <c r="G154" s="306"/>
      <c r="H154" s="306"/>
      <c r="I154" s="307"/>
      <c r="J154" s="364"/>
      <c r="K154" s="309"/>
      <c r="L154" s="309"/>
      <c r="M154" s="309"/>
      <c r="N154" s="309"/>
      <c r="O154" s="309"/>
      <c r="P154" s="310"/>
      <c r="Q154" s="314">
        <f t="shared" ref="Q154" si="50">S154+S155</f>
        <v>0</v>
      </c>
      <c r="R154" s="315"/>
      <c r="S154" s="104"/>
      <c r="T154" s="105" t="s">
        <v>171</v>
      </c>
      <c r="U154" s="104"/>
      <c r="V154" s="317">
        <f t="shared" ref="V154" si="51">U154+U155</f>
        <v>0</v>
      </c>
      <c r="W154" s="318"/>
      <c r="X154" s="370"/>
      <c r="Y154" s="309"/>
      <c r="Z154" s="309"/>
      <c r="AA154" s="309"/>
      <c r="AB154" s="309"/>
      <c r="AC154" s="309"/>
      <c r="AD154" s="321"/>
      <c r="AE154" s="305"/>
      <c r="AF154" s="306"/>
      <c r="AG154" s="306"/>
      <c r="AH154" s="307"/>
      <c r="AI154" s="348"/>
      <c r="AJ154" s="349"/>
      <c r="AK154" s="349"/>
      <c r="AL154" s="349"/>
      <c r="AM154" s="349"/>
      <c r="AN154" s="351"/>
      <c r="AO154" s="352"/>
      <c r="AP154" s="353"/>
      <c r="AS154" s="95">
        <v>4</v>
      </c>
      <c r="AT154" s="95">
        <v>8</v>
      </c>
    </row>
    <row r="155" spans="2:46" ht="18" customHeight="1">
      <c r="B155" s="301"/>
      <c r="C155" s="302"/>
      <c r="D155" s="303"/>
      <c r="E155" s="304"/>
      <c r="F155" s="305"/>
      <c r="G155" s="306"/>
      <c r="H155" s="306"/>
      <c r="I155" s="307"/>
      <c r="J155" s="312"/>
      <c r="K155" s="312"/>
      <c r="L155" s="312"/>
      <c r="M155" s="312"/>
      <c r="N155" s="312"/>
      <c r="O155" s="312"/>
      <c r="P155" s="313"/>
      <c r="Q155" s="316"/>
      <c r="R155" s="315"/>
      <c r="S155" s="102"/>
      <c r="T155" s="103" t="s">
        <v>171</v>
      </c>
      <c r="U155" s="102"/>
      <c r="V155" s="299"/>
      <c r="W155" s="319"/>
      <c r="X155" s="322"/>
      <c r="Y155" s="312"/>
      <c r="Z155" s="312"/>
      <c r="AA155" s="312"/>
      <c r="AB155" s="312"/>
      <c r="AC155" s="312"/>
      <c r="AD155" s="323"/>
      <c r="AE155" s="305"/>
      <c r="AF155" s="306"/>
      <c r="AG155" s="306"/>
      <c r="AH155" s="307"/>
      <c r="AI155" s="348"/>
      <c r="AJ155" s="349"/>
      <c r="AK155" s="349"/>
      <c r="AL155" s="349"/>
      <c r="AM155" s="349"/>
      <c r="AN155" s="351"/>
      <c r="AO155" s="299"/>
      <c r="AP155" s="300"/>
    </row>
    <row r="156" spans="2:46" ht="18" customHeight="1">
      <c r="B156" s="301">
        <v>3</v>
      </c>
      <c r="C156" s="302"/>
      <c r="D156" s="303"/>
      <c r="E156" s="304"/>
      <c r="F156" s="305"/>
      <c r="G156" s="306"/>
      <c r="H156" s="306"/>
      <c r="I156" s="307"/>
      <c r="J156" s="364"/>
      <c r="K156" s="309"/>
      <c r="L156" s="309"/>
      <c r="M156" s="309"/>
      <c r="N156" s="309"/>
      <c r="O156" s="309"/>
      <c r="P156" s="310"/>
      <c r="Q156" s="314">
        <f t="shared" ref="Q156" si="52">S156+S157</f>
        <v>0</v>
      </c>
      <c r="R156" s="315"/>
      <c r="S156" s="104"/>
      <c r="T156" s="105" t="s">
        <v>171</v>
      </c>
      <c r="U156" s="104"/>
      <c r="V156" s="317">
        <f t="shared" ref="V156" si="53">U156+U157</f>
        <v>0</v>
      </c>
      <c r="W156" s="318"/>
      <c r="X156" s="370"/>
      <c r="Y156" s="309"/>
      <c r="Z156" s="309"/>
      <c r="AA156" s="309"/>
      <c r="AB156" s="309"/>
      <c r="AC156" s="309"/>
      <c r="AD156" s="321"/>
      <c r="AE156" s="305"/>
      <c r="AF156" s="306"/>
      <c r="AG156" s="306"/>
      <c r="AH156" s="307"/>
      <c r="AI156" s="348"/>
      <c r="AJ156" s="349"/>
      <c r="AK156" s="349"/>
      <c r="AL156" s="349"/>
      <c r="AM156" s="349"/>
      <c r="AN156" s="351"/>
      <c r="AO156" s="352"/>
      <c r="AP156" s="353"/>
      <c r="AS156" s="95">
        <v>5</v>
      </c>
      <c r="AT156" s="95">
        <v>9</v>
      </c>
    </row>
    <row r="157" spans="2:46" ht="18" customHeight="1">
      <c r="B157" s="301"/>
      <c r="C157" s="302"/>
      <c r="D157" s="303"/>
      <c r="E157" s="304"/>
      <c r="F157" s="305"/>
      <c r="G157" s="306"/>
      <c r="H157" s="306"/>
      <c r="I157" s="307"/>
      <c r="J157" s="312"/>
      <c r="K157" s="312"/>
      <c r="L157" s="312"/>
      <c r="M157" s="312"/>
      <c r="N157" s="312"/>
      <c r="O157" s="312"/>
      <c r="P157" s="313"/>
      <c r="Q157" s="316"/>
      <c r="R157" s="315"/>
      <c r="S157" s="102"/>
      <c r="T157" s="103" t="s">
        <v>171</v>
      </c>
      <c r="U157" s="102"/>
      <c r="V157" s="299"/>
      <c r="W157" s="319"/>
      <c r="X157" s="322"/>
      <c r="Y157" s="312"/>
      <c r="Z157" s="312"/>
      <c r="AA157" s="312"/>
      <c r="AB157" s="312"/>
      <c r="AC157" s="312"/>
      <c r="AD157" s="323"/>
      <c r="AE157" s="305"/>
      <c r="AF157" s="306"/>
      <c r="AG157" s="306"/>
      <c r="AH157" s="307"/>
      <c r="AI157" s="348"/>
      <c r="AJ157" s="349"/>
      <c r="AK157" s="349"/>
      <c r="AL157" s="349"/>
      <c r="AM157" s="349"/>
      <c r="AN157" s="351"/>
      <c r="AO157" s="299"/>
      <c r="AP157" s="300"/>
    </row>
    <row r="158" spans="2:46" ht="18" customHeight="1">
      <c r="B158" s="301">
        <v>4</v>
      </c>
      <c r="C158" s="302"/>
      <c r="D158" s="303"/>
      <c r="E158" s="304"/>
      <c r="F158" s="305"/>
      <c r="G158" s="306"/>
      <c r="H158" s="306"/>
      <c r="I158" s="307"/>
      <c r="J158" s="364"/>
      <c r="K158" s="309"/>
      <c r="L158" s="309"/>
      <c r="M158" s="309"/>
      <c r="N158" s="309"/>
      <c r="O158" s="309"/>
      <c r="P158" s="310"/>
      <c r="Q158" s="314">
        <f t="shared" ref="Q158" si="54">S158+S159</f>
        <v>0</v>
      </c>
      <c r="R158" s="315"/>
      <c r="S158" s="104"/>
      <c r="T158" s="105" t="s">
        <v>171</v>
      </c>
      <c r="U158" s="104"/>
      <c r="V158" s="317">
        <f t="shared" ref="V158" si="55">U158+U159</f>
        <v>0</v>
      </c>
      <c r="W158" s="318"/>
      <c r="X158" s="370"/>
      <c r="Y158" s="309"/>
      <c r="Z158" s="309"/>
      <c r="AA158" s="309"/>
      <c r="AB158" s="309"/>
      <c r="AC158" s="309"/>
      <c r="AD158" s="321"/>
      <c r="AE158" s="305"/>
      <c r="AF158" s="306"/>
      <c r="AG158" s="306"/>
      <c r="AH158" s="307"/>
      <c r="AI158" s="348"/>
      <c r="AJ158" s="349"/>
      <c r="AK158" s="349"/>
      <c r="AL158" s="349"/>
      <c r="AM158" s="349"/>
      <c r="AN158" s="351"/>
      <c r="AO158" s="352"/>
      <c r="AP158" s="353"/>
      <c r="AS158" s="95">
        <v>6</v>
      </c>
      <c r="AT158" s="95">
        <v>1</v>
      </c>
    </row>
    <row r="159" spans="2:46" ht="18" customHeight="1">
      <c r="B159" s="301"/>
      <c r="C159" s="302"/>
      <c r="D159" s="303"/>
      <c r="E159" s="304"/>
      <c r="F159" s="305"/>
      <c r="G159" s="306"/>
      <c r="H159" s="306"/>
      <c r="I159" s="307"/>
      <c r="J159" s="312"/>
      <c r="K159" s="312"/>
      <c r="L159" s="312"/>
      <c r="M159" s="312"/>
      <c r="N159" s="312"/>
      <c r="O159" s="312"/>
      <c r="P159" s="313"/>
      <c r="Q159" s="316"/>
      <c r="R159" s="315"/>
      <c r="S159" s="102"/>
      <c r="T159" s="103" t="s">
        <v>171</v>
      </c>
      <c r="U159" s="102"/>
      <c r="V159" s="299"/>
      <c r="W159" s="319"/>
      <c r="X159" s="322"/>
      <c r="Y159" s="312"/>
      <c r="Z159" s="312"/>
      <c r="AA159" s="312"/>
      <c r="AB159" s="312"/>
      <c r="AC159" s="312"/>
      <c r="AD159" s="323"/>
      <c r="AE159" s="305"/>
      <c r="AF159" s="306"/>
      <c r="AG159" s="306"/>
      <c r="AH159" s="307"/>
      <c r="AI159" s="348"/>
      <c r="AJ159" s="349"/>
      <c r="AK159" s="349"/>
      <c r="AL159" s="349"/>
      <c r="AM159" s="349"/>
      <c r="AN159" s="351"/>
      <c r="AO159" s="299"/>
      <c r="AP159" s="300"/>
    </row>
    <row r="160" spans="2:46" ht="18" customHeight="1">
      <c r="B160" s="301">
        <v>5</v>
      </c>
      <c r="C160" s="302"/>
      <c r="D160" s="303"/>
      <c r="E160" s="304"/>
      <c r="F160" s="305"/>
      <c r="G160" s="306"/>
      <c r="H160" s="306"/>
      <c r="I160" s="307"/>
      <c r="J160" s="364"/>
      <c r="K160" s="309"/>
      <c r="L160" s="309"/>
      <c r="M160" s="309"/>
      <c r="N160" s="309"/>
      <c r="O160" s="309"/>
      <c r="P160" s="310"/>
      <c r="Q160" s="314">
        <f t="shared" ref="Q160" si="56">S160+S161</f>
        <v>0</v>
      </c>
      <c r="R160" s="315"/>
      <c r="S160" s="104"/>
      <c r="T160" s="105" t="s">
        <v>171</v>
      </c>
      <c r="U160" s="104"/>
      <c r="V160" s="317">
        <f t="shared" ref="V160" si="57">U160+U161</f>
        <v>0</v>
      </c>
      <c r="W160" s="318"/>
      <c r="X160" s="370"/>
      <c r="Y160" s="309"/>
      <c r="Z160" s="309"/>
      <c r="AA160" s="309"/>
      <c r="AB160" s="309"/>
      <c r="AC160" s="309"/>
      <c r="AD160" s="321"/>
      <c r="AE160" s="305"/>
      <c r="AF160" s="306"/>
      <c r="AG160" s="306"/>
      <c r="AH160" s="307"/>
      <c r="AI160" s="348"/>
      <c r="AJ160" s="349"/>
      <c r="AK160" s="349"/>
      <c r="AL160" s="349"/>
      <c r="AM160" s="349"/>
      <c r="AN160" s="351"/>
      <c r="AO160" s="352"/>
      <c r="AP160" s="353"/>
      <c r="AS160" s="95">
        <v>7</v>
      </c>
      <c r="AT160" s="95">
        <v>2</v>
      </c>
    </row>
    <row r="161" spans="1:46" ht="18" customHeight="1">
      <c r="B161" s="301"/>
      <c r="C161" s="302"/>
      <c r="D161" s="303"/>
      <c r="E161" s="304"/>
      <c r="F161" s="305"/>
      <c r="G161" s="306"/>
      <c r="H161" s="306"/>
      <c r="I161" s="307"/>
      <c r="J161" s="312"/>
      <c r="K161" s="312"/>
      <c r="L161" s="312"/>
      <c r="M161" s="312"/>
      <c r="N161" s="312"/>
      <c r="O161" s="312"/>
      <c r="P161" s="313"/>
      <c r="Q161" s="316"/>
      <c r="R161" s="315"/>
      <c r="S161" s="102"/>
      <c r="T161" s="103" t="s">
        <v>171</v>
      </c>
      <c r="U161" s="102"/>
      <c r="V161" s="299"/>
      <c r="W161" s="319"/>
      <c r="X161" s="322"/>
      <c r="Y161" s="312"/>
      <c r="Z161" s="312"/>
      <c r="AA161" s="312"/>
      <c r="AB161" s="312"/>
      <c r="AC161" s="312"/>
      <c r="AD161" s="323"/>
      <c r="AE161" s="305"/>
      <c r="AF161" s="306"/>
      <c r="AG161" s="306"/>
      <c r="AH161" s="307"/>
      <c r="AI161" s="348"/>
      <c r="AJ161" s="349"/>
      <c r="AK161" s="349"/>
      <c r="AL161" s="349"/>
      <c r="AM161" s="349"/>
      <c r="AN161" s="351"/>
      <c r="AO161" s="299"/>
      <c r="AP161" s="300"/>
    </row>
    <row r="162" spans="1:46" ht="18" customHeight="1">
      <c r="B162" s="301">
        <v>6</v>
      </c>
      <c r="C162" s="302"/>
      <c r="D162" s="303"/>
      <c r="E162" s="304"/>
      <c r="F162" s="305"/>
      <c r="G162" s="306"/>
      <c r="H162" s="306"/>
      <c r="I162" s="307"/>
      <c r="J162" s="364"/>
      <c r="K162" s="309"/>
      <c r="L162" s="309"/>
      <c r="M162" s="309"/>
      <c r="N162" s="309"/>
      <c r="O162" s="309"/>
      <c r="P162" s="310"/>
      <c r="Q162" s="314">
        <f t="shared" ref="Q162" si="58">S162+S163</f>
        <v>0</v>
      </c>
      <c r="R162" s="315"/>
      <c r="S162" s="104"/>
      <c r="T162" s="105" t="s">
        <v>171</v>
      </c>
      <c r="U162" s="104"/>
      <c r="V162" s="317">
        <f t="shared" ref="V162" si="59">U162+U163</f>
        <v>0</v>
      </c>
      <c r="W162" s="318"/>
      <c r="X162" s="370"/>
      <c r="Y162" s="309"/>
      <c r="Z162" s="309"/>
      <c r="AA162" s="309"/>
      <c r="AB162" s="309"/>
      <c r="AC162" s="309"/>
      <c r="AD162" s="321"/>
      <c r="AE162" s="305"/>
      <c r="AF162" s="306"/>
      <c r="AG162" s="306"/>
      <c r="AH162" s="307"/>
      <c r="AI162" s="348"/>
      <c r="AJ162" s="349"/>
      <c r="AK162" s="349"/>
      <c r="AL162" s="349"/>
      <c r="AM162" s="349"/>
      <c r="AN162" s="351"/>
      <c r="AO162" s="352"/>
      <c r="AP162" s="353"/>
      <c r="AS162" s="95">
        <v>8</v>
      </c>
      <c r="AT162" s="95">
        <v>3</v>
      </c>
    </row>
    <row r="163" spans="1:46" ht="18" customHeight="1" thickBot="1">
      <c r="B163" s="357"/>
      <c r="C163" s="358"/>
      <c r="D163" s="359"/>
      <c r="E163" s="360"/>
      <c r="F163" s="361"/>
      <c r="G163" s="362"/>
      <c r="H163" s="362"/>
      <c r="I163" s="363"/>
      <c r="J163" s="365"/>
      <c r="K163" s="365"/>
      <c r="L163" s="365"/>
      <c r="M163" s="365"/>
      <c r="N163" s="365"/>
      <c r="O163" s="365"/>
      <c r="P163" s="366"/>
      <c r="Q163" s="367"/>
      <c r="R163" s="368"/>
      <c r="S163" s="115"/>
      <c r="T163" s="116" t="s">
        <v>171</v>
      </c>
      <c r="U163" s="115"/>
      <c r="V163" s="355"/>
      <c r="W163" s="369"/>
      <c r="X163" s="371"/>
      <c r="Y163" s="365"/>
      <c r="Z163" s="365"/>
      <c r="AA163" s="365"/>
      <c r="AB163" s="365"/>
      <c r="AC163" s="365"/>
      <c r="AD163" s="372"/>
      <c r="AE163" s="361"/>
      <c r="AF163" s="362"/>
      <c r="AG163" s="362"/>
      <c r="AH163" s="363"/>
      <c r="AI163" s="373"/>
      <c r="AJ163" s="374"/>
      <c r="AK163" s="374"/>
      <c r="AL163" s="374"/>
      <c r="AM163" s="374"/>
      <c r="AN163" s="375"/>
      <c r="AO163" s="355"/>
      <c r="AP163" s="356"/>
    </row>
    <row r="164" spans="1:46" ht="18" customHeight="1" thickBot="1">
      <c r="B164" s="106"/>
      <c r="C164" s="107"/>
      <c r="D164" s="107"/>
      <c r="E164" s="107"/>
      <c r="F164" s="106"/>
      <c r="G164" s="106"/>
      <c r="H164" s="106"/>
      <c r="I164" s="106"/>
      <c r="J164" s="106"/>
      <c r="K164" s="108"/>
      <c r="L164" s="108"/>
      <c r="M164" s="109"/>
      <c r="N164" s="110"/>
      <c r="O164" s="109"/>
      <c r="P164" s="108"/>
      <c r="Q164" s="108"/>
      <c r="R164" s="106"/>
      <c r="S164" s="106"/>
      <c r="T164" s="106"/>
      <c r="U164" s="106"/>
      <c r="V164" s="106"/>
      <c r="W164" s="111"/>
      <c r="X164" s="111"/>
      <c r="Y164" s="111"/>
      <c r="Z164" s="111"/>
      <c r="AA164" s="111"/>
      <c r="AB164" s="111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</row>
    <row r="165" spans="1:46" ht="30" customHeight="1" thickBot="1">
      <c r="B165" s="95"/>
      <c r="C165" s="95"/>
      <c r="D165" s="389" t="s">
        <v>172</v>
      </c>
      <c r="E165" s="390"/>
      <c r="F165" s="390"/>
      <c r="G165" s="390"/>
      <c r="H165" s="390"/>
      <c r="I165" s="390"/>
      <c r="J165" s="390" t="s">
        <v>167</v>
      </c>
      <c r="K165" s="390"/>
      <c r="L165" s="390"/>
      <c r="M165" s="390"/>
      <c r="N165" s="390"/>
      <c r="O165" s="390"/>
      <c r="P165" s="390"/>
      <c r="Q165" s="390"/>
      <c r="R165" s="390" t="s">
        <v>173</v>
      </c>
      <c r="S165" s="390"/>
      <c r="T165" s="390"/>
      <c r="U165" s="390"/>
      <c r="V165" s="390"/>
      <c r="W165" s="390"/>
      <c r="X165" s="390"/>
      <c r="Y165" s="390"/>
      <c r="Z165" s="390"/>
      <c r="AA165" s="390" t="s">
        <v>174</v>
      </c>
      <c r="AB165" s="390"/>
      <c r="AC165" s="390"/>
      <c r="AD165" s="390" t="s">
        <v>175</v>
      </c>
      <c r="AE165" s="390"/>
      <c r="AF165" s="390"/>
      <c r="AG165" s="390"/>
      <c r="AH165" s="390"/>
      <c r="AI165" s="390"/>
      <c r="AJ165" s="390"/>
      <c r="AK165" s="390"/>
      <c r="AL165" s="390"/>
      <c r="AM165" s="391"/>
      <c r="AN165" s="95"/>
      <c r="AO165" s="95"/>
      <c r="AP165" s="95"/>
    </row>
    <row r="166" spans="1:46" ht="30" customHeight="1">
      <c r="B166" s="95"/>
      <c r="C166" s="95"/>
      <c r="D166" s="380" t="s">
        <v>176</v>
      </c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2"/>
      <c r="AB166" s="382"/>
      <c r="AC166" s="382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4"/>
      <c r="AN166" s="95"/>
      <c r="AO166" s="95"/>
      <c r="AP166" s="95"/>
    </row>
    <row r="167" spans="1:46" ht="30" customHeight="1">
      <c r="B167" s="95"/>
      <c r="C167" s="95"/>
      <c r="D167" s="385" t="s">
        <v>176</v>
      </c>
      <c r="E167" s="386"/>
      <c r="F167" s="386"/>
      <c r="G167" s="386"/>
      <c r="H167" s="386"/>
      <c r="I167" s="386"/>
      <c r="J167" s="386"/>
      <c r="K167" s="386"/>
      <c r="L167" s="386"/>
      <c r="M167" s="386"/>
      <c r="N167" s="386"/>
      <c r="O167" s="386"/>
      <c r="P167" s="386"/>
      <c r="Q167" s="386"/>
      <c r="R167" s="386"/>
      <c r="S167" s="386"/>
      <c r="T167" s="386"/>
      <c r="U167" s="386"/>
      <c r="V167" s="386"/>
      <c r="W167" s="386"/>
      <c r="X167" s="386"/>
      <c r="Y167" s="386"/>
      <c r="Z167" s="386"/>
      <c r="AA167" s="386"/>
      <c r="AB167" s="386"/>
      <c r="AC167" s="386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8"/>
      <c r="AN167" s="95"/>
      <c r="AO167" s="95"/>
      <c r="AP167" s="95"/>
    </row>
    <row r="168" spans="1:46" ht="30" customHeight="1" thickBot="1">
      <c r="B168" s="95"/>
      <c r="C168" s="95"/>
      <c r="D168" s="376" t="s">
        <v>176</v>
      </c>
      <c r="E168" s="377"/>
      <c r="F168" s="377"/>
      <c r="G168" s="377"/>
      <c r="H168" s="377"/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9"/>
      <c r="AN168" s="95"/>
      <c r="AO168" s="95"/>
      <c r="AP168" s="95"/>
    </row>
    <row r="169" spans="1:46" ht="18" customHeight="1">
      <c r="A169" s="265" t="s">
        <v>228</v>
      </c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</row>
    <row r="170" spans="1:46" ht="18" customHeight="1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</row>
    <row r="171" spans="1:46" ht="18" customHeight="1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</row>
    <row r="172" spans="1:46" ht="24.95" customHeight="1">
      <c r="B172" s="95"/>
      <c r="C172" s="268" t="s">
        <v>157</v>
      </c>
      <c r="D172" s="268"/>
      <c r="E172" s="268"/>
      <c r="F172" s="268"/>
      <c r="G172" s="412"/>
      <c r="H172" s="268"/>
      <c r="I172" s="268"/>
      <c r="J172" s="268"/>
      <c r="K172" s="268"/>
      <c r="L172" s="268"/>
      <c r="M172" s="268"/>
      <c r="N172" s="268"/>
      <c r="O172" s="268"/>
      <c r="P172" s="268" t="s">
        <v>158</v>
      </c>
      <c r="Q172" s="268"/>
      <c r="R172" s="268"/>
      <c r="S172" s="268"/>
      <c r="T172" s="412"/>
      <c r="U172" s="268"/>
      <c r="V172" s="268"/>
      <c r="W172" s="268"/>
      <c r="X172" s="268"/>
      <c r="Y172" s="268"/>
      <c r="Z172" s="268"/>
      <c r="AA172" s="268"/>
      <c r="AB172" s="268"/>
      <c r="AC172" s="268" t="s">
        <v>159</v>
      </c>
      <c r="AD172" s="268"/>
      <c r="AE172" s="268"/>
      <c r="AF172" s="268"/>
      <c r="AG172" s="270">
        <v>44163</v>
      </c>
      <c r="AH172" s="271"/>
      <c r="AI172" s="271"/>
      <c r="AJ172" s="271"/>
      <c r="AK172" s="271"/>
      <c r="AL172" s="271"/>
      <c r="AM172" s="410" t="s">
        <v>189</v>
      </c>
      <c r="AN172" s="410"/>
      <c r="AO172" s="411"/>
      <c r="AP172" s="112"/>
    </row>
    <row r="173" spans="1:46" ht="18" customHeight="1">
      <c r="B173" s="95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3"/>
      <c r="X173" s="113"/>
      <c r="Y173" s="113"/>
      <c r="Z173" s="113"/>
      <c r="AA173" s="113"/>
      <c r="AB173" s="113"/>
      <c r="AC173" s="113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</row>
    <row r="174" spans="1:46" ht="24.95" customHeight="1">
      <c r="B174" s="95"/>
      <c r="C174" s="402">
        <v>1</v>
      </c>
      <c r="D174" s="402"/>
      <c r="E174" s="296" t="s">
        <v>195</v>
      </c>
      <c r="F174" s="296"/>
      <c r="G174" s="296"/>
      <c r="H174" s="296"/>
      <c r="I174" s="296"/>
      <c r="J174" s="296"/>
      <c r="K174" s="296"/>
      <c r="L174" s="296"/>
      <c r="M174" s="296"/>
      <c r="N174" s="296"/>
      <c r="O174" s="96"/>
      <c r="P174" s="96"/>
      <c r="Q174" s="295">
        <v>4</v>
      </c>
      <c r="R174" s="295"/>
      <c r="S174" s="296" t="s">
        <v>198</v>
      </c>
      <c r="T174" s="296"/>
      <c r="U174" s="296"/>
      <c r="V174" s="296"/>
      <c r="W174" s="296"/>
      <c r="X174" s="296"/>
      <c r="Y174" s="296"/>
      <c r="Z174" s="296"/>
      <c r="AA174" s="296"/>
      <c r="AB174" s="296"/>
      <c r="AC174" s="97"/>
      <c r="AD174" s="96"/>
      <c r="AE174" s="295">
        <v>7</v>
      </c>
      <c r="AF174" s="295"/>
      <c r="AG174" s="296" t="s">
        <v>202</v>
      </c>
      <c r="AH174" s="296"/>
      <c r="AI174" s="296"/>
      <c r="AJ174" s="296"/>
      <c r="AK174" s="296"/>
      <c r="AL174" s="296"/>
      <c r="AM174" s="296"/>
      <c r="AN174" s="296"/>
      <c r="AO174" s="296"/>
      <c r="AP174" s="296"/>
    </row>
    <row r="175" spans="1:46" ht="24.95" customHeight="1">
      <c r="B175" s="95"/>
      <c r="C175" s="394">
        <v>2</v>
      </c>
      <c r="D175" s="394"/>
      <c r="E175" s="395" t="s">
        <v>196</v>
      </c>
      <c r="F175" s="396"/>
      <c r="G175" s="396"/>
      <c r="H175" s="396"/>
      <c r="I175" s="396"/>
      <c r="J175" s="396"/>
      <c r="K175" s="396"/>
      <c r="L175" s="396"/>
      <c r="M175" s="396"/>
      <c r="N175" s="397"/>
      <c r="O175" s="96"/>
      <c r="P175" s="96"/>
      <c r="Q175" s="288">
        <v>5</v>
      </c>
      <c r="R175" s="288"/>
      <c r="S175" s="289" t="s">
        <v>160</v>
      </c>
      <c r="T175" s="289"/>
      <c r="U175" s="289"/>
      <c r="V175" s="289"/>
      <c r="W175" s="289"/>
      <c r="X175" s="289"/>
      <c r="Y175" s="289"/>
      <c r="Z175" s="289"/>
      <c r="AA175" s="289"/>
      <c r="AB175" s="289"/>
      <c r="AC175" s="97"/>
      <c r="AD175" s="96"/>
      <c r="AE175" s="290">
        <v>8</v>
      </c>
      <c r="AF175" s="290"/>
      <c r="AG175" s="291" t="s">
        <v>161</v>
      </c>
      <c r="AH175" s="291"/>
      <c r="AI175" s="291"/>
      <c r="AJ175" s="291"/>
      <c r="AK175" s="291"/>
      <c r="AL175" s="291"/>
      <c r="AM175" s="291"/>
      <c r="AN175" s="291"/>
      <c r="AO175" s="291"/>
      <c r="AP175" s="291"/>
    </row>
    <row r="176" spans="1:46" ht="24.95" customHeight="1">
      <c r="B176" s="95"/>
      <c r="C176" s="392">
        <v>3</v>
      </c>
      <c r="D176" s="392"/>
      <c r="E176" s="279" t="s">
        <v>197</v>
      </c>
      <c r="F176" s="280"/>
      <c r="G176" s="280"/>
      <c r="H176" s="280"/>
      <c r="I176" s="280"/>
      <c r="J176" s="280"/>
      <c r="K176" s="280"/>
      <c r="L176" s="280"/>
      <c r="M176" s="280"/>
      <c r="N176" s="281"/>
      <c r="O176" s="96"/>
      <c r="P176" s="96"/>
      <c r="Q176" s="278">
        <v>6</v>
      </c>
      <c r="R176" s="278"/>
      <c r="S176" s="279" t="s">
        <v>201</v>
      </c>
      <c r="T176" s="280"/>
      <c r="U176" s="280"/>
      <c r="V176" s="280"/>
      <c r="W176" s="280"/>
      <c r="X176" s="280"/>
      <c r="Y176" s="280"/>
      <c r="Z176" s="280"/>
      <c r="AA176" s="280"/>
      <c r="AB176" s="281"/>
      <c r="AC176" s="97"/>
      <c r="AD176" s="96"/>
      <c r="AE176" s="282"/>
      <c r="AF176" s="282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</row>
    <row r="177" spans="2:46" ht="18" customHeight="1">
      <c r="B177" s="95"/>
      <c r="C177" s="114"/>
      <c r="D177" s="112"/>
      <c r="E177" s="112"/>
      <c r="F177" s="112"/>
      <c r="G177" s="112"/>
      <c r="H177" s="112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112"/>
      <c r="U177" s="95"/>
      <c r="V177" s="112"/>
      <c r="W177" s="95"/>
      <c r="X177" s="112"/>
      <c r="Y177" s="95"/>
      <c r="Z177" s="112"/>
      <c r="AA177" s="95"/>
      <c r="AB177" s="112"/>
      <c r="AC177" s="112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</row>
    <row r="178" spans="2:46" ht="21.95" customHeight="1" thickBot="1">
      <c r="B178" s="95" t="s">
        <v>164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</row>
    <row r="179" spans="2:46" ht="21.95" customHeight="1" thickBot="1">
      <c r="B179" s="99"/>
      <c r="C179" s="342" t="s">
        <v>165</v>
      </c>
      <c r="D179" s="343"/>
      <c r="E179" s="327"/>
      <c r="F179" s="342" t="s">
        <v>166</v>
      </c>
      <c r="G179" s="343"/>
      <c r="H179" s="343"/>
      <c r="I179" s="327"/>
      <c r="J179" s="343" t="s">
        <v>167</v>
      </c>
      <c r="K179" s="343"/>
      <c r="L179" s="343"/>
      <c r="M179" s="343"/>
      <c r="N179" s="343"/>
      <c r="O179" s="343"/>
      <c r="P179" s="344"/>
      <c r="Q179" s="345" t="s">
        <v>168</v>
      </c>
      <c r="R179" s="345"/>
      <c r="S179" s="345"/>
      <c r="T179" s="345"/>
      <c r="U179" s="345"/>
      <c r="V179" s="345"/>
      <c r="W179" s="345"/>
      <c r="X179" s="326" t="s">
        <v>167</v>
      </c>
      <c r="Y179" s="343"/>
      <c r="Z179" s="343"/>
      <c r="AA179" s="343"/>
      <c r="AB179" s="343"/>
      <c r="AC179" s="343"/>
      <c r="AD179" s="327"/>
      <c r="AE179" s="342" t="s">
        <v>166</v>
      </c>
      <c r="AF179" s="343"/>
      <c r="AG179" s="343"/>
      <c r="AH179" s="327"/>
      <c r="AI179" s="324" t="s">
        <v>169</v>
      </c>
      <c r="AJ179" s="325"/>
      <c r="AK179" s="325"/>
      <c r="AL179" s="325"/>
      <c r="AM179" s="325"/>
      <c r="AN179" s="325"/>
      <c r="AO179" s="326" t="s">
        <v>170</v>
      </c>
      <c r="AP179" s="327"/>
    </row>
    <row r="180" spans="2:46" ht="18" customHeight="1">
      <c r="B180" s="328">
        <v>1</v>
      </c>
      <c r="C180" s="329"/>
      <c r="D180" s="330"/>
      <c r="E180" s="331"/>
      <c r="F180" s="332"/>
      <c r="G180" s="333"/>
      <c r="H180" s="333"/>
      <c r="I180" s="334"/>
      <c r="J180" s="415"/>
      <c r="K180" s="336"/>
      <c r="L180" s="336"/>
      <c r="M180" s="336"/>
      <c r="N180" s="336"/>
      <c r="O180" s="336"/>
      <c r="P180" s="337"/>
      <c r="Q180" s="338">
        <f>S180+S181</f>
        <v>0</v>
      </c>
      <c r="R180" s="339"/>
      <c r="S180" s="100"/>
      <c r="T180" s="101" t="s">
        <v>171</v>
      </c>
      <c r="U180" s="100"/>
      <c r="V180" s="317">
        <f>U180+U181</f>
        <v>0</v>
      </c>
      <c r="W180" s="318"/>
      <c r="X180" s="416"/>
      <c r="Y180" s="336"/>
      <c r="Z180" s="336"/>
      <c r="AA180" s="336"/>
      <c r="AB180" s="336"/>
      <c r="AC180" s="336"/>
      <c r="AD180" s="341"/>
      <c r="AE180" s="332"/>
      <c r="AF180" s="333"/>
      <c r="AG180" s="333"/>
      <c r="AH180" s="334"/>
      <c r="AI180" s="346"/>
      <c r="AJ180" s="347"/>
      <c r="AK180" s="347"/>
      <c r="AL180" s="347"/>
      <c r="AM180" s="347"/>
      <c r="AN180" s="350"/>
      <c r="AO180" s="297"/>
      <c r="AP180" s="298"/>
      <c r="AS180" s="95">
        <v>3</v>
      </c>
      <c r="AT180" s="95">
        <v>7</v>
      </c>
    </row>
    <row r="181" spans="2:46" ht="18" customHeight="1">
      <c r="B181" s="301"/>
      <c r="C181" s="302"/>
      <c r="D181" s="303"/>
      <c r="E181" s="304"/>
      <c r="F181" s="305"/>
      <c r="G181" s="306"/>
      <c r="H181" s="306"/>
      <c r="I181" s="307"/>
      <c r="J181" s="312"/>
      <c r="K181" s="312"/>
      <c r="L181" s="312"/>
      <c r="M181" s="312"/>
      <c r="N181" s="312"/>
      <c r="O181" s="312"/>
      <c r="P181" s="313"/>
      <c r="Q181" s="316"/>
      <c r="R181" s="315"/>
      <c r="S181" s="102"/>
      <c r="T181" s="103" t="s">
        <v>171</v>
      </c>
      <c r="U181" s="102"/>
      <c r="V181" s="299"/>
      <c r="W181" s="319"/>
      <c r="X181" s="322"/>
      <c r="Y181" s="312"/>
      <c r="Z181" s="312"/>
      <c r="AA181" s="312"/>
      <c r="AB181" s="312"/>
      <c r="AC181" s="312"/>
      <c r="AD181" s="323"/>
      <c r="AE181" s="305"/>
      <c r="AF181" s="306"/>
      <c r="AG181" s="306"/>
      <c r="AH181" s="307"/>
      <c r="AI181" s="348"/>
      <c r="AJ181" s="349"/>
      <c r="AK181" s="349"/>
      <c r="AL181" s="349"/>
      <c r="AM181" s="349"/>
      <c r="AN181" s="351"/>
      <c r="AO181" s="299"/>
      <c r="AP181" s="300"/>
    </row>
    <row r="182" spans="2:46" ht="18" customHeight="1">
      <c r="B182" s="301">
        <v>2</v>
      </c>
      <c r="C182" s="302"/>
      <c r="D182" s="303"/>
      <c r="E182" s="304"/>
      <c r="F182" s="305"/>
      <c r="G182" s="306"/>
      <c r="H182" s="306"/>
      <c r="I182" s="307"/>
      <c r="J182" s="364"/>
      <c r="K182" s="309"/>
      <c r="L182" s="309"/>
      <c r="M182" s="309"/>
      <c r="N182" s="309"/>
      <c r="O182" s="309"/>
      <c r="P182" s="310"/>
      <c r="Q182" s="314">
        <f t="shared" ref="Q182" si="60">S182+S183</f>
        <v>0</v>
      </c>
      <c r="R182" s="315"/>
      <c r="S182" s="104"/>
      <c r="T182" s="105" t="s">
        <v>171</v>
      </c>
      <c r="U182" s="104"/>
      <c r="V182" s="317">
        <f t="shared" ref="V182" si="61">U182+U183</f>
        <v>0</v>
      </c>
      <c r="W182" s="318"/>
      <c r="X182" s="370"/>
      <c r="Y182" s="309"/>
      <c r="Z182" s="309"/>
      <c r="AA182" s="309"/>
      <c r="AB182" s="309"/>
      <c r="AC182" s="309"/>
      <c r="AD182" s="321"/>
      <c r="AE182" s="305"/>
      <c r="AF182" s="306"/>
      <c r="AG182" s="306"/>
      <c r="AH182" s="307"/>
      <c r="AI182" s="348"/>
      <c r="AJ182" s="349"/>
      <c r="AK182" s="349"/>
      <c r="AL182" s="349"/>
      <c r="AM182" s="349"/>
      <c r="AN182" s="351"/>
      <c r="AO182" s="352"/>
      <c r="AP182" s="353"/>
      <c r="AS182" s="95">
        <v>4</v>
      </c>
      <c r="AT182" s="95">
        <v>8</v>
      </c>
    </row>
    <row r="183" spans="2:46" ht="18" customHeight="1">
      <c r="B183" s="301"/>
      <c r="C183" s="302"/>
      <c r="D183" s="303"/>
      <c r="E183" s="304"/>
      <c r="F183" s="305"/>
      <c r="G183" s="306"/>
      <c r="H183" s="306"/>
      <c r="I183" s="307"/>
      <c r="J183" s="312"/>
      <c r="K183" s="312"/>
      <c r="L183" s="312"/>
      <c r="M183" s="312"/>
      <c r="N183" s="312"/>
      <c r="O183" s="312"/>
      <c r="P183" s="313"/>
      <c r="Q183" s="316"/>
      <c r="R183" s="315"/>
      <c r="S183" s="102"/>
      <c r="T183" s="103" t="s">
        <v>171</v>
      </c>
      <c r="U183" s="102"/>
      <c r="V183" s="299"/>
      <c r="W183" s="319"/>
      <c r="X183" s="322"/>
      <c r="Y183" s="312"/>
      <c r="Z183" s="312"/>
      <c r="AA183" s="312"/>
      <c r="AB183" s="312"/>
      <c r="AC183" s="312"/>
      <c r="AD183" s="323"/>
      <c r="AE183" s="305"/>
      <c r="AF183" s="306"/>
      <c r="AG183" s="306"/>
      <c r="AH183" s="307"/>
      <c r="AI183" s="348"/>
      <c r="AJ183" s="349"/>
      <c r="AK183" s="349"/>
      <c r="AL183" s="349"/>
      <c r="AM183" s="349"/>
      <c r="AN183" s="351"/>
      <c r="AO183" s="299"/>
      <c r="AP183" s="300"/>
    </row>
    <row r="184" spans="2:46" ht="18" customHeight="1">
      <c r="B184" s="301">
        <v>3</v>
      </c>
      <c r="C184" s="302"/>
      <c r="D184" s="303"/>
      <c r="E184" s="304"/>
      <c r="F184" s="305"/>
      <c r="G184" s="306"/>
      <c r="H184" s="306"/>
      <c r="I184" s="307"/>
      <c r="J184" s="364"/>
      <c r="K184" s="309"/>
      <c r="L184" s="309"/>
      <c r="M184" s="309"/>
      <c r="N184" s="309"/>
      <c r="O184" s="309"/>
      <c r="P184" s="310"/>
      <c r="Q184" s="314">
        <f t="shared" ref="Q184" si="62">S184+S185</f>
        <v>0</v>
      </c>
      <c r="R184" s="315"/>
      <c r="S184" s="104"/>
      <c r="T184" s="105" t="s">
        <v>171</v>
      </c>
      <c r="U184" s="104"/>
      <c r="V184" s="317">
        <f t="shared" ref="V184" si="63">U184+U185</f>
        <v>0</v>
      </c>
      <c r="W184" s="318"/>
      <c r="X184" s="370"/>
      <c r="Y184" s="309"/>
      <c r="Z184" s="309"/>
      <c r="AA184" s="309"/>
      <c r="AB184" s="309"/>
      <c r="AC184" s="309"/>
      <c r="AD184" s="321"/>
      <c r="AE184" s="305"/>
      <c r="AF184" s="306"/>
      <c r="AG184" s="306"/>
      <c r="AH184" s="307"/>
      <c r="AI184" s="348"/>
      <c r="AJ184" s="349"/>
      <c r="AK184" s="349"/>
      <c r="AL184" s="349"/>
      <c r="AM184" s="349"/>
      <c r="AN184" s="351"/>
      <c r="AO184" s="352"/>
      <c r="AP184" s="353"/>
      <c r="AS184" s="95">
        <v>5</v>
      </c>
      <c r="AT184" s="95">
        <v>9</v>
      </c>
    </row>
    <row r="185" spans="2:46" ht="18" customHeight="1">
      <c r="B185" s="301"/>
      <c r="C185" s="302"/>
      <c r="D185" s="303"/>
      <c r="E185" s="304"/>
      <c r="F185" s="305"/>
      <c r="G185" s="306"/>
      <c r="H185" s="306"/>
      <c r="I185" s="307"/>
      <c r="J185" s="312"/>
      <c r="K185" s="312"/>
      <c r="L185" s="312"/>
      <c r="M185" s="312"/>
      <c r="N185" s="312"/>
      <c r="O185" s="312"/>
      <c r="P185" s="313"/>
      <c r="Q185" s="316"/>
      <c r="R185" s="315"/>
      <c r="S185" s="102"/>
      <c r="T185" s="103" t="s">
        <v>171</v>
      </c>
      <c r="U185" s="102"/>
      <c r="V185" s="299"/>
      <c r="W185" s="319"/>
      <c r="X185" s="322"/>
      <c r="Y185" s="312"/>
      <c r="Z185" s="312"/>
      <c r="AA185" s="312"/>
      <c r="AB185" s="312"/>
      <c r="AC185" s="312"/>
      <c r="AD185" s="323"/>
      <c r="AE185" s="305"/>
      <c r="AF185" s="306"/>
      <c r="AG185" s="306"/>
      <c r="AH185" s="307"/>
      <c r="AI185" s="348"/>
      <c r="AJ185" s="349"/>
      <c r="AK185" s="349"/>
      <c r="AL185" s="349"/>
      <c r="AM185" s="349"/>
      <c r="AN185" s="351"/>
      <c r="AO185" s="299"/>
      <c r="AP185" s="300"/>
    </row>
    <row r="186" spans="2:46" ht="18" customHeight="1">
      <c r="B186" s="301">
        <v>4</v>
      </c>
      <c r="C186" s="302"/>
      <c r="D186" s="303"/>
      <c r="E186" s="304"/>
      <c r="F186" s="305"/>
      <c r="G186" s="306"/>
      <c r="H186" s="306"/>
      <c r="I186" s="307"/>
      <c r="J186" s="364"/>
      <c r="K186" s="309"/>
      <c r="L186" s="309"/>
      <c r="M186" s="309"/>
      <c r="N186" s="309"/>
      <c r="O186" s="309"/>
      <c r="P186" s="310"/>
      <c r="Q186" s="314">
        <f t="shared" ref="Q186" si="64">S186+S187</f>
        <v>0</v>
      </c>
      <c r="R186" s="315"/>
      <c r="S186" s="104"/>
      <c r="T186" s="105" t="s">
        <v>171</v>
      </c>
      <c r="U186" s="104"/>
      <c r="V186" s="317">
        <f t="shared" ref="V186" si="65">U186+U187</f>
        <v>0</v>
      </c>
      <c r="W186" s="318"/>
      <c r="X186" s="370"/>
      <c r="Y186" s="309"/>
      <c r="Z186" s="309"/>
      <c r="AA186" s="309"/>
      <c r="AB186" s="309"/>
      <c r="AC186" s="309"/>
      <c r="AD186" s="321"/>
      <c r="AE186" s="305"/>
      <c r="AF186" s="306"/>
      <c r="AG186" s="306"/>
      <c r="AH186" s="307"/>
      <c r="AI186" s="348"/>
      <c r="AJ186" s="349"/>
      <c r="AK186" s="349"/>
      <c r="AL186" s="349"/>
      <c r="AM186" s="349"/>
      <c r="AN186" s="351"/>
      <c r="AO186" s="352"/>
      <c r="AP186" s="353"/>
      <c r="AS186" s="95">
        <v>6</v>
      </c>
      <c r="AT186" s="95">
        <v>1</v>
      </c>
    </row>
    <row r="187" spans="2:46" ht="18" customHeight="1">
      <c r="B187" s="301"/>
      <c r="C187" s="302"/>
      <c r="D187" s="303"/>
      <c r="E187" s="304"/>
      <c r="F187" s="305"/>
      <c r="G187" s="306"/>
      <c r="H187" s="306"/>
      <c r="I187" s="307"/>
      <c r="J187" s="312"/>
      <c r="K187" s="312"/>
      <c r="L187" s="312"/>
      <c r="M187" s="312"/>
      <c r="N187" s="312"/>
      <c r="O187" s="312"/>
      <c r="P187" s="313"/>
      <c r="Q187" s="316"/>
      <c r="R187" s="315"/>
      <c r="S187" s="102"/>
      <c r="T187" s="103" t="s">
        <v>171</v>
      </c>
      <c r="U187" s="102"/>
      <c r="V187" s="299"/>
      <c r="W187" s="319"/>
      <c r="X187" s="322"/>
      <c r="Y187" s="312"/>
      <c r="Z187" s="312"/>
      <c r="AA187" s="312"/>
      <c r="AB187" s="312"/>
      <c r="AC187" s="312"/>
      <c r="AD187" s="323"/>
      <c r="AE187" s="305"/>
      <c r="AF187" s="306"/>
      <c r="AG187" s="306"/>
      <c r="AH187" s="307"/>
      <c r="AI187" s="348"/>
      <c r="AJ187" s="349"/>
      <c r="AK187" s="349"/>
      <c r="AL187" s="349"/>
      <c r="AM187" s="349"/>
      <c r="AN187" s="351"/>
      <c r="AO187" s="299"/>
      <c r="AP187" s="300"/>
    </row>
    <row r="188" spans="2:46" ht="18" customHeight="1">
      <c r="B188" s="301">
        <v>5</v>
      </c>
      <c r="C188" s="302"/>
      <c r="D188" s="303"/>
      <c r="E188" s="304"/>
      <c r="F188" s="305"/>
      <c r="G188" s="306"/>
      <c r="H188" s="306"/>
      <c r="I188" s="307"/>
      <c r="J188" s="364"/>
      <c r="K188" s="309"/>
      <c r="L188" s="309"/>
      <c r="M188" s="309"/>
      <c r="N188" s="309"/>
      <c r="O188" s="309"/>
      <c r="P188" s="310"/>
      <c r="Q188" s="314">
        <f t="shared" ref="Q188" si="66">S188+S189</f>
        <v>0</v>
      </c>
      <c r="R188" s="315"/>
      <c r="S188" s="104"/>
      <c r="T188" s="105" t="s">
        <v>171</v>
      </c>
      <c r="U188" s="104"/>
      <c r="V188" s="317">
        <f t="shared" ref="V188" si="67">U188+U189</f>
        <v>0</v>
      </c>
      <c r="W188" s="318"/>
      <c r="X188" s="370"/>
      <c r="Y188" s="309"/>
      <c r="Z188" s="309"/>
      <c r="AA188" s="309"/>
      <c r="AB188" s="309"/>
      <c r="AC188" s="309"/>
      <c r="AD188" s="321"/>
      <c r="AE188" s="305"/>
      <c r="AF188" s="306"/>
      <c r="AG188" s="306"/>
      <c r="AH188" s="307"/>
      <c r="AI188" s="348"/>
      <c r="AJ188" s="349"/>
      <c r="AK188" s="349"/>
      <c r="AL188" s="349"/>
      <c r="AM188" s="349"/>
      <c r="AN188" s="351"/>
      <c r="AO188" s="352"/>
      <c r="AP188" s="353"/>
      <c r="AS188" s="95">
        <v>7</v>
      </c>
      <c r="AT188" s="95">
        <v>2</v>
      </c>
    </row>
    <row r="189" spans="2:46" ht="18" customHeight="1">
      <c r="B189" s="301"/>
      <c r="C189" s="302"/>
      <c r="D189" s="303"/>
      <c r="E189" s="304"/>
      <c r="F189" s="305"/>
      <c r="G189" s="306"/>
      <c r="H189" s="306"/>
      <c r="I189" s="307"/>
      <c r="J189" s="312"/>
      <c r="K189" s="312"/>
      <c r="L189" s="312"/>
      <c r="M189" s="312"/>
      <c r="N189" s="312"/>
      <c r="O189" s="312"/>
      <c r="P189" s="313"/>
      <c r="Q189" s="316"/>
      <c r="R189" s="315"/>
      <c r="S189" s="102"/>
      <c r="T189" s="103" t="s">
        <v>171</v>
      </c>
      <c r="U189" s="102"/>
      <c r="V189" s="299"/>
      <c r="W189" s="319"/>
      <c r="X189" s="322"/>
      <c r="Y189" s="312"/>
      <c r="Z189" s="312"/>
      <c r="AA189" s="312"/>
      <c r="AB189" s="312"/>
      <c r="AC189" s="312"/>
      <c r="AD189" s="323"/>
      <c r="AE189" s="305"/>
      <c r="AF189" s="306"/>
      <c r="AG189" s="306"/>
      <c r="AH189" s="307"/>
      <c r="AI189" s="348"/>
      <c r="AJ189" s="349"/>
      <c r="AK189" s="349"/>
      <c r="AL189" s="349"/>
      <c r="AM189" s="349"/>
      <c r="AN189" s="351"/>
      <c r="AO189" s="299"/>
      <c r="AP189" s="300"/>
    </row>
    <row r="190" spans="2:46" ht="18" customHeight="1">
      <c r="B190" s="301">
        <v>6</v>
      </c>
      <c r="C190" s="302"/>
      <c r="D190" s="303"/>
      <c r="E190" s="304"/>
      <c r="F190" s="305"/>
      <c r="G190" s="306"/>
      <c r="H190" s="306"/>
      <c r="I190" s="307"/>
      <c r="J190" s="364"/>
      <c r="K190" s="309"/>
      <c r="L190" s="309"/>
      <c r="M190" s="309"/>
      <c r="N190" s="309"/>
      <c r="O190" s="309"/>
      <c r="P190" s="310"/>
      <c r="Q190" s="314">
        <f t="shared" ref="Q190" si="68">S190+S191</f>
        <v>0</v>
      </c>
      <c r="R190" s="315"/>
      <c r="S190" s="104"/>
      <c r="T190" s="105" t="s">
        <v>171</v>
      </c>
      <c r="U190" s="104"/>
      <c r="V190" s="317">
        <f t="shared" ref="V190" si="69">U190+U191</f>
        <v>0</v>
      </c>
      <c r="W190" s="318"/>
      <c r="X190" s="370"/>
      <c r="Y190" s="309"/>
      <c r="Z190" s="309"/>
      <c r="AA190" s="309"/>
      <c r="AB190" s="309"/>
      <c r="AC190" s="309"/>
      <c r="AD190" s="321"/>
      <c r="AE190" s="305"/>
      <c r="AF190" s="306"/>
      <c r="AG190" s="306"/>
      <c r="AH190" s="307"/>
      <c r="AI190" s="348"/>
      <c r="AJ190" s="349"/>
      <c r="AK190" s="349"/>
      <c r="AL190" s="349"/>
      <c r="AM190" s="349"/>
      <c r="AN190" s="351"/>
      <c r="AO190" s="352"/>
      <c r="AP190" s="353"/>
      <c r="AS190" s="95">
        <v>8</v>
      </c>
      <c r="AT190" s="95">
        <v>3</v>
      </c>
    </row>
    <row r="191" spans="2:46" ht="18" customHeight="1" thickBot="1">
      <c r="B191" s="357"/>
      <c r="C191" s="358"/>
      <c r="D191" s="359"/>
      <c r="E191" s="360"/>
      <c r="F191" s="361"/>
      <c r="G191" s="362"/>
      <c r="H191" s="362"/>
      <c r="I191" s="363"/>
      <c r="J191" s="365"/>
      <c r="K191" s="365"/>
      <c r="L191" s="365"/>
      <c r="M191" s="365"/>
      <c r="N191" s="365"/>
      <c r="O191" s="365"/>
      <c r="P191" s="366"/>
      <c r="Q191" s="367"/>
      <c r="R191" s="368"/>
      <c r="S191" s="115"/>
      <c r="T191" s="116" t="s">
        <v>171</v>
      </c>
      <c r="U191" s="115"/>
      <c r="V191" s="355"/>
      <c r="W191" s="369"/>
      <c r="X191" s="371"/>
      <c r="Y191" s="365"/>
      <c r="Z191" s="365"/>
      <c r="AA191" s="365"/>
      <c r="AB191" s="365"/>
      <c r="AC191" s="365"/>
      <c r="AD191" s="372"/>
      <c r="AE191" s="361"/>
      <c r="AF191" s="362"/>
      <c r="AG191" s="362"/>
      <c r="AH191" s="363"/>
      <c r="AI191" s="373"/>
      <c r="AJ191" s="374"/>
      <c r="AK191" s="374"/>
      <c r="AL191" s="374"/>
      <c r="AM191" s="374"/>
      <c r="AN191" s="375"/>
      <c r="AO191" s="355"/>
      <c r="AP191" s="356"/>
    </row>
    <row r="192" spans="2:46" ht="18" customHeight="1" thickBot="1">
      <c r="B192" s="106"/>
      <c r="C192" s="107"/>
      <c r="D192" s="107"/>
      <c r="E192" s="107"/>
      <c r="F192" s="106"/>
      <c r="G192" s="106"/>
      <c r="H192" s="106"/>
      <c r="I192" s="106"/>
      <c r="J192" s="106"/>
      <c r="K192" s="108"/>
      <c r="L192" s="108"/>
      <c r="M192" s="109"/>
      <c r="N192" s="110"/>
      <c r="O192" s="109"/>
      <c r="P192" s="108"/>
      <c r="Q192" s="108"/>
      <c r="R192" s="106"/>
      <c r="S192" s="106"/>
      <c r="T192" s="106"/>
      <c r="U192" s="106"/>
      <c r="V192" s="106"/>
      <c r="W192" s="111"/>
      <c r="X192" s="111"/>
      <c r="Y192" s="111"/>
      <c r="Z192" s="111"/>
      <c r="AA192" s="111"/>
      <c r="AB192" s="111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</row>
    <row r="193" spans="1:46" ht="30" customHeight="1" thickBot="1">
      <c r="B193" s="95"/>
      <c r="C193" s="95"/>
      <c r="D193" s="389" t="s">
        <v>172</v>
      </c>
      <c r="E193" s="390"/>
      <c r="F193" s="390"/>
      <c r="G193" s="390"/>
      <c r="H193" s="390"/>
      <c r="I193" s="390"/>
      <c r="J193" s="390" t="s">
        <v>167</v>
      </c>
      <c r="K193" s="390"/>
      <c r="L193" s="390"/>
      <c r="M193" s="390"/>
      <c r="N193" s="390"/>
      <c r="O193" s="390"/>
      <c r="P193" s="390"/>
      <c r="Q193" s="390"/>
      <c r="R193" s="390" t="s">
        <v>173</v>
      </c>
      <c r="S193" s="390"/>
      <c r="T193" s="390"/>
      <c r="U193" s="390"/>
      <c r="V193" s="390"/>
      <c r="W193" s="390"/>
      <c r="X193" s="390"/>
      <c r="Y193" s="390"/>
      <c r="Z193" s="390"/>
      <c r="AA193" s="390" t="s">
        <v>174</v>
      </c>
      <c r="AB193" s="390"/>
      <c r="AC193" s="390"/>
      <c r="AD193" s="390" t="s">
        <v>175</v>
      </c>
      <c r="AE193" s="390"/>
      <c r="AF193" s="390"/>
      <c r="AG193" s="390"/>
      <c r="AH193" s="390"/>
      <c r="AI193" s="390"/>
      <c r="AJ193" s="390"/>
      <c r="AK193" s="390"/>
      <c r="AL193" s="390"/>
      <c r="AM193" s="391"/>
      <c r="AN193" s="95"/>
      <c r="AO193" s="95"/>
      <c r="AP193" s="95"/>
    </row>
    <row r="194" spans="1:46" ht="30" customHeight="1">
      <c r="B194" s="95"/>
      <c r="C194" s="95"/>
      <c r="D194" s="380" t="s">
        <v>176</v>
      </c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2"/>
      <c r="AB194" s="382"/>
      <c r="AC194" s="382"/>
      <c r="AD194" s="383"/>
      <c r="AE194" s="383"/>
      <c r="AF194" s="383"/>
      <c r="AG194" s="383"/>
      <c r="AH194" s="383"/>
      <c r="AI194" s="383"/>
      <c r="AJ194" s="383"/>
      <c r="AK194" s="383"/>
      <c r="AL194" s="383"/>
      <c r="AM194" s="384"/>
      <c r="AN194" s="95"/>
      <c r="AO194" s="95"/>
      <c r="AP194" s="95"/>
    </row>
    <row r="195" spans="1:46" ht="30" customHeight="1">
      <c r="B195" s="95"/>
      <c r="C195" s="95"/>
      <c r="D195" s="385" t="s">
        <v>176</v>
      </c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  <c r="R195" s="386"/>
      <c r="S195" s="386"/>
      <c r="T195" s="386"/>
      <c r="U195" s="386"/>
      <c r="V195" s="386"/>
      <c r="W195" s="386"/>
      <c r="X195" s="386"/>
      <c r="Y195" s="386"/>
      <c r="Z195" s="386"/>
      <c r="AA195" s="386"/>
      <c r="AB195" s="386"/>
      <c r="AC195" s="386"/>
      <c r="AD195" s="387"/>
      <c r="AE195" s="387"/>
      <c r="AF195" s="387"/>
      <c r="AG195" s="387"/>
      <c r="AH195" s="387"/>
      <c r="AI195" s="387"/>
      <c r="AJ195" s="387"/>
      <c r="AK195" s="387"/>
      <c r="AL195" s="387"/>
      <c r="AM195" s="388"/>
      <c r="AN195" s="95"/>
      <c r="AO195" s="95"/>
      <c r="AP195" s="95"/>
    </row>
    <row r="196" spans="1:46" ht="30" customHeight="1" thickBot="1">
      <c r="B196" s="95"/>
      <c r="C196" s="95"/>
      <c r="D196" s="376" t="s">
        <v>176</v>
      </c>
      <c r="E196" s="377"/>
      <c r="F196" s="377"/>
      <c r="G196" s="377"/>
      <c r="H196" s="377"/>
      <c r="I196" s="377"/>
      <c r="J196" s="377"/>
      <c r="K196" s="377"/>
      <c r="L196" s="377"/>
      <c r="M196" s="377"/>
      <c r="N196" s="377"/>
      <c r="O196" s="377"/>
      <c r="P196" s="377"/>
      <c r="Q196" s="377"/>
      <c r="R196" s="377"/>
      <c r="S196" s="377"/>
      <c r="T196" s="377"/>
      <c r="U196" s="377"/>
      <c r="V196" s="377"/>
      <c r="W196" s="377"/>
      <c r="X196" s="377"/>
      <c r="Y196" s="377"/>
      <c r="Z196" s="377"/>
      <c r="AA196" s="377"/>
      <c r="AB196" s="377"/>
      <c r="AC196" s="377"/>
      <c r="AD196" s="378"/>
      <c r="AE196" s="378"/>
      <c r="AF196" s="378"/>
      <c r="AG196" s="378"/>
      <c r="AH196" s="378"/>
      <c r="AI196" s="378"/>
      <c r="AJ196" s="378"/>
      <c r="AK196" s="378"/>
      <c r="AL196" s="378"/>
      <c r="AM196" s="379"/>
      <c r="AN196" s="95"/>
      <c r="AO196" s="95"/>
      <c r="AP196" s="95"/>
    </row>
    <row r="197" spans="1:46" ht="18" customHeight="1">
      <c r="A197" s="265" t="s">
        <v>228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</row>
    <row r="198" spans="1:46" ht="18" customHeight="1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</row>
    <row r="199" spans="1:46" ht="18" customHeight="1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</row>
    <row r="200" spans="1:46" ht="24.95" customHeight="1">
      <c r="B200" s="95"/>
      <c r="C200" s="268" t="s">
        <v>157</v>
      </c>
      <c r="D200" s="268"/>
      <c r="E200" s="268"/>
      <c r="F200" s="268"/>
      <c r="G200" s="412"/>
      <c r="H200" s="268"/>
      <c r="I200" s="268"/>
      <c r="J200" s="268"/>
      <c r="K200" s="268"/>
      <c r="L200" s="268"/>
      <c r="M200" s="268"/>
      <c r="N200" s="268"/>
      <c r="O200" s="268"/>
      <c r="P200" s="268" t="s">
        <v>158</v>
      </c>
      <c r="Q200" s="268"/>
      <c r="R200" s="268"/>
      <c r="S200" s="268"/>
      <c r="T200" s="412"/>
      <c r="U200" s="268"/>
      <c r="V200" s="268"/>
      <c r="W200" s="268"/>
      <c r="X200" s="268"/>
      <c r="Y200" s="268"/>
      <c r="Z200" s="268"/>
      <c r="AA200" s="268"/>
      <c r="AB200" s="268"/>
      <c r="AC200" s="268" t="s">
        <v>159</v>
      </c>
      <c r="AD200" s="268"/>
      <c r="AE200" s="268"/>
      <c r="AF200" s="268"/>
      <c r="AG200" s="270">
        <v>44163</v>
      </c>
      <c r="AH200" s="271"/>
      <c r="AI200" s="271"/>
      <c r="AJ200" s="271"/>
      <c r="AK200" s="271"/>
      <c r="AL200" s="271"/>
      <c r="AM200" s="410" t="s">
        <v>189</v>
      </c>
      <c r="AN200" s="410"/>
      <c r="AO200" s="411"/>
      <c r="AP200" s="112"/>
    </row>
    <row r="201" spans="1:46" ht="18" customHeight="1">
      <c r="B201" s="95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3"/>
      <c r="X201" s="113"/>
      <c r="Y201" s="113"/>
      <c r="Z201" s="113"/>
      <c r="AA201" s="113"/>
      <c r="AB201" s="113"/>
      <c r="AC201" s="113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</row>
    <row r="202" spans="1:46" ht="24.95" customHeight="1">
      <c r="B202" s="95"/>
      <c r="C202" s="402">
        <v>1</v>
      </c>
      <c r="D202" s="402"/>
      <c r="E202" s="296" t="s">
        <v>195</v>
      </c>
      <c r="F202" s="296"/>
      <c r="G202" s="296"/>
      <c r="H202" s="296"/>
      <c r="I202" s="296"/>
      <c r="J202" s="296"/>
      <c r="K202" s="296"/>
      <c r="L202" s="296"/>
      <c r="M202" s="296"/>
      <c r="N202" s="296"/>
      <c r="O202" s="96"/>
      <c r="P202" s="96"/>
      <c r="Q202" s="295">
        <v>4</v>
      </c>
      <c r="R202" s="295"/>
      <c r="S202" s="296" t="s">
        <v>198</v>
      </c>
      <c r="T202" s="296"/>
      <c r="U202" s="296"/>
      <c r="V202" s="296"/>
      <c r="W202" s="296"/>
      <c r="X202" s="296"/>
      <c r="Y202" s="296"/>
      <c r="Z202" s="296"/>
      <c r="AA202" s="296"/>
      <c r="AB202" s="296"/>
      <c r="AC202" s="97"/>
      <c r="AD202" s="96"/>
      <c r="AE202" s="295">
        <v>7</v>
      </c>
      <c r="AF202" s="295"/>
      <c r="AG202" s="296" t="s">
        <v>202</v>
      </c>
      <c r="AH202" s="296"/>
      <c r="AI202" s="296"/>
      <c r="AJ202" s="296"/>
      <c r="AK202" s="296"/>
      <c r="AL202" s="296"/>
      <c r="AM202" s="296"/>
      <c r="AN202" s="296"/>
      <c r="AO202" s="296"/>
      <c r="AP202" s="296"/>
    </row>
    <row r="203" spans="1:46" ht="24.95" customHeight="1">
      <c r="B203" s="95"/>
      <c r="C203" s="394">
        <v>2</v>
      </c>
      <c r="D203" s="394"/>
      <c r="E203" s="395" t="s">
        <v>196</v>
      </c>
      <c r="F203" s="396"/>
      <c r="G203" s="396"/>
      <c r="H203" s="396"/>
      <c r="I203" s="396"/>
      <c r="J203" s="396"/>
      <c r="K203" s="396"/>
      <c r="L203" s="396"/>
      <c r="M203" s="396"/>
      <c r="N203" s="397"/>
      <c r="O203" s="96"/>
      <c r="P203" s="96"/>
      <c r="Q203" s="288">
        <v>5</v>
      </c>
      <c r="R203" s="288"/>
      <c r="S203" s="289" t="s">
        <v>160</v>
      </c>
      <c r="T203" s="289"/>
      <c r="U203" s="289"/>
      <c r="V203" s="289"/>
      <c r="W203" s="289"/>
      <c r="X203" s="289"/>
      <c r="Y203" s="289"/>
      <c r="Z203" s="289"/>
      <c r="AA203" s="289"/>
      <c r="AB203" s="289"/>
      <c r="AC203" s="97"/>
      <c r="AD203" s="96"/>
      <c r="AE203" s="290">
        <v>8</v>
      </c>
      <c r="AF203" s="290"/>
      <c r="AG203" s="291" t="s">
        <v>161</v>
      </c>
      <c r="AH203" s="291"/>
      <c r="AI203" s="291"/>
      <c r="AJ203" s="291"/>
      <c r="AK203" s="291"/>
      <c r="AL203" s="291"/>
      <c r="AM203" s="291"/>
      <c r="AN203" s="291"/>
      <c r="AO203" s="291"/>
      <c r="AP203" s="291"/>
    </row>
    <row r="204" spans="1:46" ht="24.95" customHeight="1">
      <c r="B204" s="95"/>
      <c r="C204" s="392">
        <v>3</v>
      </c>
      <c r="D204" s="392"/>
      <c r="E204" s="279" t="s">
        <v>197</v>
      </c>
      <c r="F204" s="280"/>
      <c r="G204" s="280"/>
      <c r="H204" s="280"/>
      <c r="I204" s="280"/>
      <c r="J204" s="280"/>
      <c r="K204" s="280"/>
      <c r="L204" s="280"/>
      <c r="M204" s="280"/>
      <c r="N204" s="281"/>
      <c r="O204" s="96"/>
      <c r="P204" s="96"/>
      <c r="Q204" s="278">
        <v>6</v>
      </c>
      <c r="R204" s="278"/>
      <c r="S204" s="279" t="s">
        <v>201</v>
      </c>
      <c r="T204" s="280"/>
      <c r="U204" s="280"/>
      <c r="V204" s="280"/>
      <c r="W204" s="280"/>
      <c r="X204" s="280"/>
      <c r="Y204" s="280"/>
      <c r="Z204" s="280"/>
      <c r="AA204" s="280"/>
      <c r="AB204" s="281"/>
      <c r="AC204" s="97"/>
      <c r="AD204" s="96"/>
      <c r="AE204" s="282"/>
      <c r="AF204" s="282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</row>
    <row r="205" spans="1:46" ht="18" customHeight="1">
      <c r="B205" s="95"/>
      <c r="C205" s="114"/>
      <c r="D205" s="112"/>
      <c r="E205" s="112"/>
      <c r="F205" s="112"/>
      <c r="G205" s="112"/>
      <c r="H205" s="112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112"/>
      <c r="U205" s="95"/>
      <c r="V205" s="112"/>
      <c r="W205" s="95"/>
      <c r="X205" s="112"/>
      <c r="Y205" s="95"/>
      <c r="Z205" s="112"/>
      <c r="AA205" s="95"/>
      <c r="AB205" s="112"/>
      <c r="AC205" s="112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</row>
    <row r="206" spans="1:46" ht="21.95" customHeight="1" thickBot="1">
      <c r="B206" s="95" t="s">
        <v>164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</row>
    <row r="207" spans="1:46" ht="21.95" customHeight="1" thickBot="1">
      <c r="B207" s="99"/>
      <c r="C207" s="342" t="s">
        <v>165</v>
      </c>
      <c r="D207" s="343"/>
      <c r="E207" s="327"/>
      <c r="F207" s="342" t="s">
        <v>166</v>
      </c>
      <c r="G207" s="343"/>
      <c r="H207" s="343"/>
      <c r="I207" s="327"/>
      <c r="J207" s="343" t="s">
        <v>167</v>
      </c>
      <c r="K207" s="343"/>
      <c r="L207" s="343"/>
      <c r="M207" s="343"/>
      <c r="N207" s="343"/>
      <c r="O207" s="343"/>
      <c r="P207" s="344"/>
      <c r="Q207" s="345" t="s">
        <v>168</v>
      </c>
      <c r="R207" s="345"/>
      <c r="S207" s="345"/>
      <c r="T207" s="345"/>
      <c r="U207" s="345"/>
      <c r="V207" s="345"/>
      <c r="W207" s="345"/>
      <c r="X207" s="326" t="s">
        <v>167</v>
      </c>
      <c r="Y207" s="343"/>
      <c r="Z207" s="343"/>
      <c r="AA207" s="343"/>
      <c r="AB207" s="343"/>
      <c r="AC207" s="343"/>
      <c r="AD207" s="327"/>
      <c r="AE207" s="342" t="s">
        <v>166</v>
      </c>
      <c r="AF207" s="343"/>
      <c r="AG207" s="343"/>
      <c r="AH207" s="327"/>
      <c r="AI207" s="324" t="s">
        <v>169</v>
      </c>
      <c r="AJ207" s="325"/>
      <c r="AK207" s="325"/>
      <c r="AL207" s="325"/>
      <c r="AM207" s="325"/>
      <c r="AN207" s="325"/>
      <c r="AO207" s="326" t="s">
        <v>170</v>
      </c>
      <c r="AP207" s="327"/>
    </row>
    <row r="208" spans="1:46" ht="18" customHeight="1">
      <c r="B208" s="328">
        <v>1</v>
      </c>
      <c r="C208" s="329"/>
      <c r="D208" s="330"/>
      <c r="E208" s="331"/>
      <c r="F208" s="332"/>
      <c r="G208" s="333"/>
      <c r="H208" s="333"/>
      <c r="I208" s="334"/>
      <c r="J208" s="415"/>
      <c r="K208" s="336"/>
      <c r="L208" s="336"/>
      <c r="M208" s="336"/>
      <c r="N208" s="336"/>
      <c r="O208" s="336"/>
      <c r="P208" s="337"/>
      <c r="Q208" s="338">
        <f>S208+S209</f>
        <v>0</v>
      </c>
      <c r="R208" s="339"/>
      <c r="S208" s="100"/>
      <c r="T208" s="101" t="s">
        <v>171</v>
      </c>
      <c r="U208" s="100"/>
      <c r="V208" s="317">
        <f>U208+U209</f>
        <v>0</v>
      </c>
      <c r="W208" s="318"/>
      <c r="X208" s="416"/>
      <c r="Y208" s="336"/>
      <c r="Z208" s="336"/>
      <c r="AA208" s="336"/>
      <c r="AB208" s="336"/>
      <c r="AC208" s="336"/>
      <c r="AD208" s="341"/>
      <c r="AE208" s="332"/>
      <c r="AF208" s="333"/>
      <c r="AG208" s="333"/>
      <c r="AH208" s="334"/>
      <c r="AI208" s="346"/>
      <c r="AJ208" s="347"/>
      <c r="AK208" s="347"/>
      <c r="AL208" s="347"/>
      <c r="AM208" s="347"/>
      <c r="AN208" s="350"/>
      <c r="AO208" s="297"/>
      <c r="AP208" s="298"/>
      <c r="AS208" s="95">
        <v>3</v>
      </c>
      <c r="AT208" s="95">
        <v>7</v>
      </c>
    </row>
    <row r="209" spans="2:46" ht="18" customHeight="1">
      <c r="B209" s="301"/>
      <c r="C209" s="302"/>
      <c r="D209" s="303"/>
      <c r="E209" s="304"/>
      <c r="F209" s="305"/>
      <c r="G209" s="306"/>
      <c r="H209" s="306"/>
      <c r="I209" s="307"/>
      <c r="J209" s="312"/>
      <c r="K209" s="312"/>
      <c r="L209" s="312"/>
      <c r="M209" s="312"/>
      <c r="N209" s="312"/>
      <c r="O209" s="312"/>
      <c r="P209" s="313"/>
      <c r="Q209" s="316"/>
      <c r="R209" s="315"/>
      <c r="S209" s="102"/>
      <c r="T209" s="103" t="s">
        <v>171</v>
      </c>
      <c r="U209" s="102"/>
      <c r="V209" s="299"/>
      <c r="W209" s="319"/>
      <c r="X209" s="322"/>
      <c r="Y209" s="312"/>
      <c r="Z209" s="312"/>
      <c r="AA209" s="312"/>
      <c r="AB209" s="312"/>
      <c r="AC209" s="312"/>
      <c r="AD209" s="323"/>
      <c r="AE209" s="305"/>
      <c r="AF209" s="306"/>
      <c r="AG209" s="306"/>
      <c r="AH209" s="307"/>
      <c r="AI209" s="348"/>
      <c r="AJ209" s="349"/>
      <c r="AK209" s="349"/>
      <c r="AL209" s="349"/>
      <c r="AM209" s="349"/>
      <c r="AN209" s="351"/>
      <c r="AO209" s="299"/>
      <c r="AP209" s="300"/>
    </row>
    <row r="210" spans="2:46" ht="18" customHeight="1">
      <c r="B210" s="301">
        <v>2</v>
      </c>
      <c r="C210" s="302"/>
      <c r="D210" s="303"/>
      <c r="E210" s="304"/>
      <c r="F210" s="305"/>
      <c r="G210" s="306"/>
      <c r="H210" s="306"/>
      <c r="I210" s="307"/>
      <c r="J210" s="364"/>
      <c r="K210" s="309"/>
      <c r="L210" s="309"/>
      <c r="M210" s="309"/>
      <c r="N210" s="309"/>
      <c r="O210" s="309"/>
      <c r="P210" s="310"/>
      <c r="Q210" s="314">
        <f t="shared" ref="Q210" si="70">S210+S211</f>
        <v>0</v>
      </c>
      <c r="R210" s="315"/>
      <c r="S210" s="104"/>
      <c r="T210" s="105" t="s">
        <v>171</v>
      </c>
      <c r="U210" s="104"/>
      <c r="V210" s="317">
        <f t="shared" ref="V210" si="71">U210+U211</f>
        <v>0</v>
      </c>
      <c r="W210" s="318"/>
      <c r="X210" s="370"/>
      <c r="Y210" s="309"/>
      <c r="Z210" s="309"/>
      <c r="AA210" s="309"/>
      <c r="AB210" s="309"/>
      <c r="AC210" s="309"/>
      <c r="AD210" s="321"/>
      <c r="AE210" s="305"/>
      <c r="AF210" s="306"/>
      <c r="AG210" s="306"/>
      <c r="AH210" s="307"/>
      <c r="AI210" s="348"/>
      <c r="AJ210" s="349"/>
      <c r="AK210" s="349"/>
      <c r="AL210" s="349"/>
      <c r="AM210" s="349"/>
      <c r="AN210" s="351"/>
      <c r="AO210" s="352"/>
      <c r="AP210" s="353"/>
      <c r="AS210" s="95">
        <v>4</v>
      </c>
      <c r="AT210" s="95">
        <v>8</v>
      </c>
    </row>
    <row r="211" spans="2:46" ht="18" customHeight="1">
      <c r="B211" s="301"/>
      <c r="C211" s="302"/>
      <c r="D211" s="303"/>
      <c r="E211" s="304"/>
      <c r="F211" s="305"/>
      <c r="G211" s="306"/>
      <c r="H211" s="306"/>
      <c r="I211" s="307"/>
      <c r="J211" s="312"/>
      <c r="K211" s="312"/>
      <c r="L211" s="312"/>
      <c r="M211" s="312"/>
      <c r="N211" s="312"/>
      <c r="O211" s="312"/>
      <c r="P211" s="313"/>
      <c r="Q211" s="316"/>
      <c r="R211" s="315"/>
      <c r="S211" s="102"/>
      <c r="T211" s="103" t="s">
        <v>171</v>
      </c>
      <c r="U211" s="102"/>
      <c r="V211" s="299"/>
      <c r="W211" s="319"/>
      <c r="X211" s="322"/>
      <c r="Y211" s="312"/>
      <c r="Z211" s="312"/>
      <c r="AA211" s="312"/>
      <c r="AB211" s="312"/>
      <c r="AC211" s="312"/>
      <c r="AD211" s="323"/>
      <c r="AE211" s="305"/>
      <c r="AF211" s="306"/>
      <c r="AG211" s="306"/>
      <c r="AH211" s="307"/>
      <c r="AI211" s="348"/>
      <c r="AJ211" s="349"/>
      <c r="AK211" s="349"/>
      <c r="AL211" s="349"/>
      <c r="AM211" s="349"/>
      <c r="AN211" s="351"/>
      <c r="AO211" s="299"/>
      <c r="AP211" s="300"/>
    </row>
    <row r="212" spans="2:46" ht="18" customHeight="1">
      <c r="B212" s="301">
        <v>3</v>
      </c>
      <c r="C212" s="302"/>
      <c r="D212" s="303"/>
      <c r="E212" s="304"/>
      <c r="F212" s="305"/>
      <c r="G212" s="306"/>
      <c r="H212" s="306"/>
      <c r="I212" s="307"/>
      <c r="J212" s="364"/>
      <c r="K212" s="309"/>
      <c r="L212" s="309"/>
      <c r="M212" s="309"/>
      <c r="N212" s="309"/>
      <c r="O212" s="309"/>
      <c r="P212" s="310"/>
      <c r="Q212" s="314">
        <f t="shared" ref="Q212" si="72">S212+S213</f>
        <v>0</v>
      </c>
      <c r="R212" s="315"/>
      <c r="S212" s="104"/>
      <c r="T212" s="105" t="s">
        <v>171</v>
      </c>
      <c r="U212" s="104"/>
      <c r="V212" s="317">
        <f t="shared" ref="V212" si="73">U212+U213</f>
        <v>0</v>
      </c>
      <c r="W212" s="318"/>
      <c r="X212" s="370"/>
      <c r="Y212" s="309"/>
      <c r="Z212" s="309"/>
      <c r="AA212" s="309"/>
      <c r="AB212" s="309"/>
      <c r="AC212" s="309"/>
      <c r="AD212" s="321"/>
      <c r="AE212" s="305"/>
      <c r="AF212" s="306"/>
      <c r="AG212" s="306"/>
      <c r="AH212" s="307"/>
      <c r="AI212" s="348"/>
      <c r="AJ212" s="349"/>
      <c r="AK212" s="349"/>
      <c r="AL212" s="349"/>
      <c r="AM212" s="349"/>
      <c r="AN212" s="351"/>
      <c r="AO212" s="352"/>
      <c r="AP212" s="353"/>
      <c r="AS212" s="95">
        <v>5</v>
      </c>
      <c r="AT212" s="95">
        <v>9</v>
      </c>
    </row>
    <row r="213" spans="2:46" ht="18" customHeight="1">
      <c r="B213" s="301"/>
      <c r="C213" s="302"/>
      <c r="D213" s="303"/>
      <c r="E213" s="304"/>
      <c r="F213" s="305"/>
      <c r="G213" s="306"/>
      <c r="H213" s="306"/>
      <c r="I213" s="307"/>
      <c r="J213" s="312"/>
      <c r="K213" s="312"/>
      <c r="L213" s="312"/>
      <c r="M213" s="312"/>
      <c r="N213" s="312"/>
      <c r="O213" s="312"/>
      <c r="P213" s="313"/>
      <c r="Q213" s="316"/>
      <c r="R213" s="315"/>
      <c r="S213" s="102"/>
      <c r="T213" s="103" t="s">
        <v>171</v>
      </c>
      <c r="U213" s="102"/>
      <c r="V213" s="299"/>
      <c r="W213" s="319"/>
      <c r="X213" s="322"/>
      <c r="Y213" s="312"/>
      <c r="Z213" s="312"/>
      <c r="AA213" s="312"/>
      <c r="AB213" s="312"/>
      <c r="AC213" s="312"/>
      <c r="AD213" s="323"/>
      <c r="AE213" s="305"/>
      <c r="AF213" s="306"/>
      <c r="AG213" s="306"/>
      <c r="AH213" s="307"/>
      <c r="AI213" s="348"/>
      <c r="AJ213" s="349"/>
      <c r="AK213" s="349"/>
      <c r="AL213" s="349"/>
      <c r="AM213" s="349"/>
      <c r="AN213" s="351"/>
      <c r="AO213" s="299"/>
      <c r="AP213" s="300"/>
    </row>
    <row r="214" spans="2:46" ht="18" customHeight="1">
      <c r="B214" s="301">
        <v>4</v>
      </c>
      <c r="C214" s="302"/>
      <c r="D214" s="303"/>
      <c r="E214" s="304"/>
      <c r="F214" s="305"/>
      <c r="G214" s="306"/>
      <c r="H214" s="306"/>
      <c r="I214" s="307"/>
      <c r="J214" s="364"/>
      <c r="K214" s="309"/>
      <c r="L214" s="309"/>
      <c r="M214" s="309"/>
      <c r="N214" s="309"/>
      <c r="O214" s="309"/>
      <c r="P214" s="310"/>
      <c r="Q214" s="314">
        <f t="shared" ref="Q214" si="74">S214+S215</f>
        <v>0</v>
      </c>
      <c r="R214" s="315"/>
      <c r="S214" s="104"/>
      <c r="T214" s="105" t="s">
        <v>171</v>
      </c>
      <c r="U214" s="104"/>
      <c r="V214" s="317">
        <f t="shared" ref="V214" si="75">U214+U215</f>
        <v>0</v>
      </c>
      <c r="W214" s="318"/>
      <c r="X214" s="370"/>
      <c r="Y214" s="309"/>
      <c r="Z214" s="309"/>
      <c r="AA214" s="309"/>
      <c r="AB214" s="309"/>
      <c r="AC214" s="309"/>
      <c r="AD214" s="321"/>
      <c r="AE214" s="305"/>
      <c r="AF214" s="306"/>
      <c r="AG214" s="306"/>
      <c r="AH214" s="307"/>
      <c r="AI214" s="348"/>
      <c r="AJ214" s="349"/>
      <c r="AK214" s="349"/>
      <c r="AL214" s="349"/>
      <c r="AM214" s="349"/>
      <c r="AN214" s="351"/>
      <c r="AO214" s="352"/>
      <c r="AP214" s="353"/>
      <c r="AS214" s="95">
        <v>6</v>
      </c>
      <c r="AT214" s="95">
        <v>1</v>
      </c>
    </row>
    <row r="215" spans="2:46" ht="18" customHeight="1">
      <c r="B215" s="301"/>
      <c r="C215" s="302"/>
      <c r="D215" s="303"/>
      <c r="E215" s="304"/>
      <c r="F215" s="305"/>
      <c r="G215" s="306"/>
      <c r="H215" s="306"/>
      <c r="I215" s="307"/>
      <c r="J215" s="312"/>
      <c r="K215" s="312"/>
      <c r="L215" s="312"/>
      <c r="M215" s="312"/>
      <c r="N215" s="312"/>
      <c r="O215" s="312"/>
      <c r="P215" s="313"/>
      <c r="Q215" s="316"/>
      <c r="R215" s="315"/>
      <c r="S215" s="102"/>
      <c r="T215" s="103" t="s">
        <v>171</v>
      </c>
      <c r="U215" s="102"/>
      <c r="V215" s="299"/>
      <c r="W215" s="319"/>
      <c r="X215" s="322"/>
      <c r="Y215" s="312"/>
      <c r="Z215" s="312"/>
      <c r="AA215" s="312"/>
      <c r="AB215" s="312"/>
      <c r="AC215" s="312"/>
      <c r="AD215" s="323"/>
      <c r="AE215" s="305"/>
      <c r="AF215" s="306"/>
      <c r="AG215" s="306"/>
      <c r="AH215" s="307"/>
      <c r="AI215" s="348"/>
      <c r="AJ215" s="349"/>
      <c r="AK215" s="349"/>
      <c r="AL215" s="349"/>
      <c r="AM215" s="349"/>
      <c r="AN215" s="351"/>
      <c r="AO215" s="299"/>
      <c r="AP215" s="300"/>
    </row>
    <row r="216" spans="2:46" ht="18" customHeight="1">
      <c r="B216" s="301">
        <v>5</v>
      </c>
      <c r="C216" s="302"/>
      <c r="D216" s="303"/>
      <c r="E216" s="304"/>
      <c r="F216" s="305"/>
      <c r="G216" s="306"/>
      <c r="H216" s="306"/>
      <c r="I216" s="307"/>
      <c r="J216" s="364"/>
      <c r="K216" s="309"/>
      <c r="L216" s="309"/>
      <c r="M216" s="309"/>
      <c r="N216" s="309"/>
      <c r="O216" s="309"/>
      <c r="P216" s="310"/>
      <c r="Q216" s="314">
        <f t="shared" ref="Q216" si="76">S216+S217</f>
        <v>0</v>
      </c>
      <c r="R216" s="315"/>
      <c r="S216" s="104"/>
      <c r="T216" s="105" t="s">
        <v>171</v>
      </c>
      <c r="U216" s="104"/>
      <c r="V216" s="317">
        <f t="shared" ref="V216" si="77">U216+U217</f>
        <v>0</v>
      </c>
      <c r="W216" s="318"/>
      <c r="X216" s="370"/>
      <c r="Y216" s="309"/>
      <c r="Z216" s="309"/>
      <c r="AA216" s="309"/>
      <c r="AB216" s="309"/>
      <c r="AC216" s="309"/>
      <c r="AD216" s="321"/>
      <c r="AE216" s="305"/>
      <c r="AF216" s="306"/>
      <c r="AG216" s="306"/>
      <c r="AH216" s="307"/>
      <c r="AI216" s="348"/>
      <c r="AJ216" s="349"/>
      <c r="AK216" s="349"/>
      <c r="AL216" s="349"/>
      <c r="AM216" s="349"/>
      <c r="AN216" s="351"/>
      <c r="AO216" s="352"/>
      <c r="AP216" s="353"/>
      <c r="AS216" s="95">
        <v>7</v>
      </c>
      <c r="AT216" s="95">
        <v>2</v>
      </c>
    </row>
    <row r="217" spans="2:46" ht="18" customHeight="1">
      <c r="B217" s="301"/>
      <c r="C217" s="302"/>
      <c r="D217" s="303"/>
      <c r="E217" s="304"/>
      <c r="F217" s="305"/>
      <c r="G217" s="306"/>
      <c r="H217" s="306"/>
      <c r="I217" s="307"/>
      <c r="J217" s="312"/>
      <c r="K217" s="312"/>
      <c r="L217" s="312"/>
      <c r="M217" s="312"/>
      <c r="N217" s="312"/>
      <c r="O217" s="312"/>
      <c r="P217" s="313"/>
      <c r="Q217" s="316"/>
      <c r="R217" s="315"/>
      <c r="S217" s="102"/>
      <c r="T217" s="103" t="s">
        <v>171</v>
      </c>
      <c r="U217" s="102"/>
      <c r="V217" s="299"/>
      <c r="W217" s="319"/>
      <c r="X217" s="322"/>
      <c r="Y217" s="312"/>
      <c r="Z217" s="312"/>
      <c r="AA217" s="312"/>
      <c r="AB217" s="312"/>
      <c r="AC217" s="312"/>
      <c r="AD217" s="323"/>
      <c r="AE217" s="305"/>
      <c r="AF217" s="306"/>
      <c r="AG217" s="306"/>
      <c r="AH217" s="307"/>
      <c r="AI217" s="348"/>
      <c r="AJ217" s="349"/>
      <c r="AK217" s="349"/>
      <c r="AL217" s="349"/>
      <c r="AM217" s="349"/>
      <c r="AN217" s="351"/>
      <c r="AO217" s="299"/>
      <c r="AP217" s="300"/>
    </row>
    <row r="218" spans="2:46" ht="18" customHeight="1">
      <c r="B218" s="301">
        <v>6</v>
      </c>
      <c r="C218" s="302"/>
      <c r="D218" s="303"/>
      <c r="E218" s="304"/>
      <c r="F218" s="305"/>
      <c r="G218" s="306"/>
      <c r="H218" s="306"/>
      <c r="I218" s="307"/>
      <c r="J218" s="364"/>
      <c r="K218" s="309"/>
      <c r="L218" s="309"/>
      <c r="M218" s="309"/>
      <c r="N218" s="309"/>
      <c r="O218" s="309"/>
      <c r="P218" s="310"/>
      <c r="Q218" s="314">
        <f t="shared" ref="Q218" si="78">S218+S219</f>
        <v>0</v>
      </c>
      <c r="R218" s="315"/>
      <c r="S218" s="104"/>
      <c r="T218" s="105" t="s">
        <v>171</v>
      </c>
      <c r="U218" s="104"/>
      <c r="V218" s="317">
        <f t="shared" ref="V218" si="79">U218+U219</f>
        <v>0</v>
      </c>
      <c r="W218" s="318"/>
      <c r="X218" s="370"/>
      <c r="Y218" s="309"/>
      <c r="Z218" s="309"/>
      <c r="AA218" s="309"/>
      <c r="AB218" s="309"/>
      <c r="AC218" s="309"/>
      <c r="AD218" s="321"/>
      <c r="AE218" s="305"/>
      <c r="AF218" s="306"/>
      <c r="AG218" s="306"/>
      <c r="AH218" s="307"/>
      <c r="AI218" s="348"/>
      <c r="AJ218" s="349"/>
      <c r="AK218" s="349"/>
      <c r="AL218" s="349"/>
      <c r="AM218" s="349"/>
      <c r="AN218" s="351"/>
      <c r="AO218" s="352"/>
      <c r="AP218" s="353"/>
      <c r="AS218" s="95">
        <v>8</v>
      </c>
      <c r="AT218" s="95">
        <v>3</v>
      </c>
    </row>
    <row r="219" spans="2:46" ht="18" customHeight="1" thickBot="1">
      <c r="B219" s="357"/>
      <c r="C219" s="358"/>
      <c r="D219" s="359"/>
      <c r="E219" s="360"/>
      <c r="F219" s="361"/>
      <c r="G219" s="362"/>
      <c r="H219" s="362"/>
      <c r="I219" s="363"/>
      <c r="J219" s="365"/>
      <c r="K219" s="365"/>
      <c r="L219" s="365"/>
      <c r="M219" s="365"/>
      <c r="N219" s="365"/>
      <c r="O219" s="365"/>
      <c r="P219" s="366"/>
      <c r="Q219" s="367"/>
      <c r="R219" s="368"/>
      <c r="S219" s="115"/>
      <c r="T219" s="116" t="s">
        <v>171</v>
      </c>
      <c r="U219" s="115"/>
      <c r="V219" s="355"/>
      <c r="W219" s="369"/>
      <c r="X219" s="371"/>
      <c r="Y219" s="365"/>
      <c r="Z219" s="365"/>
      <c r="AA219" s="365"/>
      <c r="AB219" s="365"/>
      <c r="AC219" s="365"/>
      <c r="AD219" s="372"/>
      <c r="AE219" s="361"/>
      <c r="AF219" s="362"/>
      <c r="AG219" s="362"/>
      <c r="AH219" s="363"/>
      <c r="AI219" s="373"/>
      <c r="AJ219" s="374"/>
      <c r="AK219" s="374"/>
      <c r="AL219" s="374"/>
      <c r="AM219" s="374"/>
      <c r="AN219" s="375"/>
      <c r="AO219" s="355"/>
      <c r="AP219" s="356"/>
    </row>
    <row r="220" spans="2:46" ht="18" customHeight="1" thickBot="1">
      <c r="B220" s="106"/>
      <c r="C220" s="107"/>
      <c r="D220" s="107"/>
      <c r="E220" s="107"/>
      <c r="F220" s="106"/>
      <c r="G220" s="106"/>
      <c r="H220" s="106"/>
      <c r="I220" s="106"/>
      <c r="J220" s="106"/>
      <c r="K220" s="108"/>
      <c r="L220" s="108"/>
      <c r="M220" s="109"/>
      <c r="N220" s="110"/>
      <c r="O220" s="109"/>
      <c r="P220" s="108"/>
      <c r="Q220" s="108"/>
      <c r="R220" s="106"/>
      <c r="S220" s="106"/>
      <c r="T220" s="106"/>
      <c r="U220" s="106"/>
      <c r="V220" s="106"/>
      <c r="W220" s="111"/>
      <c r="X220" s="111"/>
      <c r="Y220" s="111"/>
      <c r="Z220" s="111"/>
      <c r="AA220" s="111"/>
      <c r="AB220" s="111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</row>
    <row r="221" spans="2:46" ht="30" customHeight="1" thickBot="1">
      <c r="B221" s="95"/>
      <c r="C221" s="95"/>
      <c r="D221" s="389" t="s">
        <v>172</v>
      </c>
      <c r="E221" s="390"/>
      <c r="F221" s="390"/>
      <c r="G221" s="390"/>
      <c r="H221" s="390"/>
      <c r="I221" s="390"/>
      <c r="J221" s="390" t="s">
        <v>167</v>
      </c>
      <c r="K221" s="390"/>
      <c r="L221" s="390"/>
      <c r="M221" s="390"/>
      <c r="N221" s="390"/>
      <c r="O221" s="390"/>
      <c r="P221" s="390"/>
      <c r="Q221" s="390"/>
      <c r="R221" s="390" t="s">
        <v>173</v>
      </c>
      <c r="S221" s="390"/>
      <c r="T221" s="390"/>
      <c r="U221" s="390"/>
      <c r="V221" s="390"/>
      <c r="W221" s="390"/>
      <c r="X221" s="390"/>
      <c r="Y221" s="390"/>
      <c r="Z221" s="390"/>
      <c r="AA221" s="390" t="s">
        <v>174</v>
      </c>
      <c r="AB221" s="390"/>
      <c r="AC221" s="390"/>
      <c r="AD221" s="390" t="s">
        <v>175</v>
      </c>
      <c r="AE221" s="390"/>
      <c r="AF221" s="390"/>
      <c r="AG221" s="390"/>
      <c r="AH221" s="390"/>
      <c r="AI221" s="390"/>
      <c r="AJ221" s="390"/>
      <c r="AK221" s="390"/>
      <c r="AL221" s="390"/>
      <c r="AM221" s="391"/>
      <c r="AN221" s="95"/>
      <c r="AO221" s="95"/>
      <c r="AP221" s="95"/>
    </row>
    <row r="222" spans="2:46" ht="30" customHeight="1">
      <c r="B222" s="95"/>
      <c r="C222" s="95"/>
      <c r="D222" s="380" t="s">
        <v>176</v>
      </c>
      <c r="E222" s="381"/>
      <c r="F222" s="381"/>
      <c r="G222" s="381"/>
      <c r="H222" s="381"/>
      <c r="I222" s="381"/>
      <c r="J222" s="381"/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2"/>
      <c r="AB222" s="382"/>
      <c r="AC222" s="382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4"/>
      <c r="AN222" s="95"/>
      <c r="AO222" s="95"/>
      <c r="AP222" s="95"/>
    </row>
    <row r="223" spans="2:46" ht="30" customHeight="1">
      <c r="B223" s="95"/>
      <c r="C223" s="95"/>
      <c r="D223" s="385" t="s">
        <v>176</v>
      </c>
      <c r="E223" s="386"/>
      <c r="F223" s="386"/>
      <c r="G223" s="386"/>
      <c r="H223" s="386"/>
      <c r="I223" s="386"/>
      <c r="J223" s="386"/>
      <c r="K223" s="386"/>
      <c r="L223" s="386"/>
      <c r="M223" s="386"/>
      <c r="N223" s="386"/>
      <c r="O223" s="386"/>
      <c r="P223" s="386"/>
      <c r="Q223" s="386"/>
      <c r="R223" s="386"/>
      <c r="S223" s="386"/>
      <c r="T223" s="386"/>
      <c r="U223" s="386"/>
      <c r="V223" s="386"/>
      <c r="W223" s="386"/>
      <c r="X223" s="386"/>
      <c r="Y223" s="386"/>
      <c r="Z223" s="386"/>
      <c r="AA223" s="386"/>
      <c r="AB223" s="386"/>
      <c r="AC223" s="386"/>
      <c r="AD223" s="387"/>
      <c r="AE223" s="387"/>
      <c r="AF223" s="387"/>
      <c r="AG223" s="387"/>
      <c r="AH223" s="387"/>
      <c r="AI223" s="387"/>
      <c r="AJ223" s="387"/>
      <c r="AK223" s="387"/>
      <c r="AL223" s="387"/>
      <c r="AM223" s="388"/>
      <c r="AN223" s="95"/>
      <c r="AO223" s="95"/>
      <c r="AP223" s="95"/>
    </row>
    <row r="224" spans="2:46" ht="30" customHeight="1" thickBot="1">
      <c r="B224" s="95"/>
      <c r="C224" s="95"/>
      <c r="D224" s="376" t="s">
        <v>176</v>
      </c>
      <c r="E224" s="377"/>
      <c r="F224" s="377"/>
      <c r="G224" s="377"/>
      <c r="H224" s="377"/>
      <c r="I224" s="377"/>
      <c r="J224" s="377"/>
      <c r="K224" s="377"/>
      <c r="L224" s="377"/>
      <c r="M224" s="377"/>
      <c r="N224" s="377"/>
      <c r="O224" s="377"/>
      <c r="P224" s="377"/>
      <c r="Q224" s="377"/>
      <c r="R224" s="377"/>
      <c r="S224" s="377"/>
      <c r="T224" s="377"/>
      <c r="U224" s="377"/>
      <c r="V224" s="377"/>
      <c r="W224" s="377"/>
      <c r="X224" s="377"/>
      <c r="Y224" s="377"/>
      <c r="Z224" s="377"/>
      <c r="AA224" s="377"/>
      <c r="AB224" s="377"/>
      <c r="AC224" s="377"/>
      <c r="AD224" s="378"/>
      <c r="AE224" s="378"/>
      <c r="AF224" s="378"/>
      <c r="AG224" s="378"/>
      <c r="AH224" s="378"/>
      <c r="AI224" s="378"/>
      <c r="AJ224" s="378"/>
      <c r="AK224" s="378"/>
      <c r="AL224" s="378"/>
      <c r="AM224" s="379"/>
      <c r="AN224" s="95"/>
      <c r="AO224" s="95"/>
      <c r="AP224" s="95"/>
    </row>
  </sheetData>
  <mergeCells count="1020">
    <mergeCell ref="D223:I223"/>
    <mergeCell ref="J223:Q223"/>
    <mergeCell ref="R223:Z223"/>
    <mergeCell ref="AA223:AC223"/>
    <mergeCell ref="AD223:AM223"/>
    <mergeCell ref="D224:I224"/>
    <mergeCell ref="J224:Q224"/>
    <mergeCell ref="R224:Z224"/>
    <mergeCell ref="AA224:AC224"/>
    <mergeCell ref="AD224:AM224"/>
    <mergeCell ref="D221:I221"/>
    <mergeCell ref="J221:Q221"/>
    <mergeCell ref="R221:Z221"/>
    <mergeCell ref="AA221:AC221"/>
    <mergeCell ref="AD221:AM221"/>
    <mergeCell ref="D222:I222"/>
    <mergeCell ref="J222:Q222"/>
    <mergeCell ref="R222:Z222"/>
    <mergeCell ref="AA222:AC222"/>
    <mergeCell ref="AD222:AM222"/>
    <mergeCell ref="X218:AD219"/>
    <mergeCell ref="AE218:AH219"/>
    <mergeCell ref="AI218:AJ219"/>
    <mergeCell ref="AK218:AL219"/>
    <mergeCell ref="AM218:AN219"/>
    <mergeCell ref="AO218:AP219"/>
    <mergeCell ref="B218:B219"/>
    <mergeCell ref="C218:E219"/>
    <mergeCell ref="F218:I219"/>
    <mergeCell ref="J218:P219"/>
    <mergeCell ref="Q218:R219"/>
    <mergeCell ref="V218:W219"/>
    <mergeCell ref="X216:AD217"/>
    <mergeCell ref="AE216:AH217"/>
    <mergeCell ref="AI216:AJ217"/>
    <mergeCell ref="AK216:AL217"/>
    <mergeCell ref="AM216:AN217"/>
    <mergeCell ref="AO216:AP217"/>
    <mergeCell ref="B216:B217"/>
    <mergeCell ref="C216:E217"/>
    <mergeCell ref="F216:I217"/>
    <mergeCell ref="J216:P217"/>
    <mergeCell ref="Q216:R217"/>
    <mergeCell ref="V216:W217"/>
    <mergeCell ref="X214:AD215"/>
    <mergeCell ref="AE214:AH215"/>
    <mergeCell ref="AI214:AJ215"/>
    <mergeCell ref="AK214:AL215"/>
    <mergeCell ref="AM214:AN215"/>
    <mergeCell ref="AO214:AP215"/>
    <mergeCell ref="B214:B215"/>
    <mergeCell ref="C214:E215"/>
    <mergeCell ref="F214:I215"/>
    <mergeCell ref="J214:P215"/>
    <mergeCell ref="Q214:R215"/>
    <mergeCell ref="V214:W215"/>
    <mergeCell ref="X212:AD213"/>
    <mergeCell ref="AE212:AH213"/>
    <mergeCell ref="AI212:AJ213"/>
    <mergeCell ref="AK212:AL213"/>
    <mergeCell ref="AM212:AN213"/>
    <mergeCell ref="AO212:AP213"/>
    <mergeCell ref="B212:B213"/>
    <mergeCell ref="C212:E213"/>
    <mergeCell ref="F212:I213"/>
    <mergeCell ref="J212:P213"/>
    <mergeCell ref="Q212:R213"/>
    <mergeCell ref="V212:W213"/>
    <mergeCell ref="X210:AD211"/>
    <mergeCell ref="AE210:AH211"/>
    <mergeCell ref="AI210:AJ211"/>
    <mergeCell ref="AK210:AL211"/>
    <mergeCell ref="AM210:AN211"/>
    <mergeCell ref="AO210:AP211"/>
    <mergeCell ref="AI208:AJ209"/>
    <mergeCell ref="AK208:AL209"/>
    <mergeCell ref="AM208:AN209"/>
    <mergeCell ref="AO208:AP209"/>
    <mergeCell ref="B210:B211"/>
    <mergeCell ref="C210:E211"/>
    <mergeCell ref="F210:I211"/>
    <mergeCell ref="J210:P211"/>
    <mergeCell ref="Q210:R211"/>
    <mergeCell ref="V210:W211"/>
    <mergeCell ref="AI207:AN207"/>
    <mergeCell ref="AO207:AP207"/>
    <mergeCell ref="B208:B209"/>
    <mergeCell ref="C208:E209"/>
    <mergeCell ref="F208:I209"/>
    <mergeCell ref="J208:P209"/>
    <mergeCell ref="Q208:R209"/>
    <mergeCell ref="V208:W209"/>
    <mergeCell ref="X208:AD209"/>
    <mergeCell ref="AE208:AH209"/>
    <mergeCell ref="C207:E207"/>
    <mergeCell ref="F207:I207"/>
    <mergeCell ref="J207:P207"/>
    <mergeCell ref="Q207:W207"/>
    <mergeCell ref="X207:AD207"/>
    <mergeCell ref="AE207:AH207"/>
    <mergeCell ref="C204:D204"/>
    <mergeCell ref="E204:N204"/>
    <mergeCell ref="Q204:R204"/>
    <mergeCell ref="S204:AB204"/>
    <mergeCell ref="AE204:AF204"/>
    <mergeCell ref="AG204:AP204"/>
    <mergeCell ref="C203:D203"/>
    <mergeCell ref="E203:N203"/>
    <mergeCell ref="Q203:R203"/>
    <mergeCell ref="S203:AB203"/>
    <mergeCell ref="AE203:AF203"/>
    <mergeCell ref="AG203:AP203"/>
    <mergeCell ref="C202:D202"/>
    <mergeCell ref="E202:N202"/>
    <mergeCell ref="Q202:R202"/>
    <mergeCell ref="S202:AB202"/>
    <mergeCell ref="AE202:AF202"/>
    <mergeCell ref="AG202:AP202"/>
    <mergeCell ref="A197:AQ199"/>
    <mergeCell ref="C200:F200"/>
    <mergeCell ref="G200:O200"/>
    <mergeCell ref="P200:S200"/>
    <mergeCell ref="T200:AB200"/>
    <mergeCell ref="AC200:AF200"/>
    <mergeCell ref="AG200:AL200"/>
    <mergeCell ref="AM200:AO200"/>
    <mergeCell ref="D195:I195"/>
    <mergeCell ref="J195:Q195"/>
    <mergeCell ref="R195:Z195"/>
    <mergeCell ref="AA195:AC195"/>
    <mergeCell ref="AD195:AM195"/>
    <mergeCell ref="D196:I196"/>
    <mergeCell ref="J196:Q196"/>
    <mergeCell ref="R196:Z196"/>
    <mergeCell ref="AA196:AC196"/>
    <mergeCell ref="AD196:AM196"/>
    <mergeCell ref="D193:I193"/>
    <mergeCell ref="J193:Q193"/>
    <mergeCell ref="R193:Z193"/>
    <mergeCell ref="AA193:AC193"/>
    <mergeCell ref="AD193:AM193"/>
    <mergeCell ref="D194:I194"/>
    <mergeCell ref="J194:Q194"/>
    <mergeCell ref="R194:Z194"/>
    <mergeCell ref="AA194:AC194"/>
    <mergeCell ref="AD194:AM194"/>
    <mergeCell ref="X190:AD191"/>
    <mergeCell ref="AE190:AH191"/>
    <mergeCell ref="AI190:AJ191"/>
    <mergeCell ref="AK190:AL191"/>
    <mergeCell ref="AM190:AN191"/>
    <mergeCell ref="AO190:AP191"/>
    <mergeCell ref="B190:B191"/>
    <mergeCell ref="C190:E191"/>
    <mergeCell ref="F190:I191"/>
    <mergeCell ref="J190:P191"/>
    <mergeCell ref="Q190:R191"/>
    <mergeCell ref="V190:W191"/>
    <mergeCell ref="X188:AD189"/>
    <mergeCell ref="AE188:AH189"/>
    <mergeCell ref="AI188:AJ189"/>
    <mergeCell ref="AK188:AL189"/>
    <mergeCell ref="AM188:AN189"/>
    <mergeCell ref="AO188:AP189"/>
    <mergeCell ref="B188:B189"/>
    <mergeCell ref="C188:E189"/>
    <mergeCell ref="F188:I189"/>
    <mergeCell ref="J188:P189"/>
    <mergeCell ref="Q188:R189"/>
    <mergeCell ref="V188:W189"/>
    <mergeCell ref="X186:AD187"/>
    <mergeCell ref="AE186:AH187"/>
    <mergeCell ref="AI186:AJ187"/>
    <mergeCell ref="AK186:AL187"/>
    <mergeCell ref="AM186:AN187"/>
    <mergeCell ref="AO186:AP187"/>
    <mergeCell ref="B186:B187"/>
    <mergeCell ref="C186:E187"/>
    <mergeCell ref="F186:I187"/>
    <mergeCell ref="J186:P187"/>
    <mergeCell ref="Q186:R187"/>
    <mergeCell ref="V186:W187"/>
    <mergeCell ref="X184:AD185"/>
    <mergeCell ref="AE184:AH185"/>
    <mergeCell ref="AI184:AJ185"/>
    <mergeCell ref="AK184:AL185"/>
    <mergeCell ref="AM184:AN185"/>
    <mergeCell ref="AO184:AP185"/>
    <mergeCell ref="B184:B185"/>
    <mergeCell ref="C184:E185"/>
    <mergeCell ref="F184:I185"/>
    <mergeCell ref="J184:P185"/>
    <mergeCell ref="Q184:R185"/>
    <mergeCell ref="V184:W185"/>
    <mergeCell ref="X182:AD183"/>
    <mergeCell ref="AE182:AH183"/>
    <mergeCell ref="AI182:AJ183"/>
    <mergeCell ref="AK182:AL183"/>
    <mergeCell ref="AM182:AN183"/>
    <mergeCell ref="AO182:AP183"/>
    <mergeCell ref="AI180:AJ181"/>
    <mergeCell ref="AK180:AL181"/>
    <mergeCell ref="AM180:AN181"/>
    <mergeCell ref="AO180:AP181"/>
    <mergeCell ref="B182:B183"/>
    <mergeCell ref="C182:E183"/>
    <mergeCell ref="F182:I183"/>
    <mergeCell ref="J182:P183"/>
    <mergeCell ref="Q182:R183"/>
    <mergeCell ref="V182:W183"/>
    <mergeCell ref="AI179:AN179"/>
    <mergeCell ref="AO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C179:E179"/>
    <mergeCell ref="F179:I179"/>
    <mergeCell ref="J179:P179"/>
    <mergeCell ref="Q179:W179"/>
    <mergeCell ref="X179:AD179"/>
    <mergeCell ref="AE179:AH179"/>
    <mergeCell ref="C176:D176"/>
    <mergeCell ref="E176:N176"/>
    <mergeCell ref="Q176:R176"/>
    <mergeCell ref="S176:AB176"/>
    <mergeCell ref="AE176:AF176"/>
    <mergeCell ref="AG176:AP176"/>
    <mergeCell ref="C175:D175"/>
    <mergeCell ref="E175:N175"/>
    <mergeCell ref="Q175:R175"/>
    <mergeCell ref="S175:AB175"/>
    <mergeCell ref="AE175:AF175"/>
    <mergeCell ref="AG175:AP175"/>
    <mergeCell ref="C174:D174"/>
    <mergeCell ref="E174:N174"/>
    <mergeCell ref="Q174:R174"/>
    <mergeCell ref="S174:AB174"/>
    <mergeCell ref="AE174:AF174"/>
    <mergeCell ref="AG174:AP174"/>
    <mergeCell ref="A169:AQ171"/>
    <mergeCell ref="C172:F172"/>
    <mergeCell ref="G172:O172"/>
    <mergeCell ref="P172:S172"/>
    <mergeCell ref="T172:AB172"/>
    <mergeCell ref="AC172:AF172"/>
    <mergeCell ref="AG172:AL172"/>
    <mergeCell ref="AM172:AO172"/>
    <mergeCell ref="D167:I167"/>
    <mergeCell ref="J167:Q167"/>
    <mergeCell ref="R167:Z167"/>
    <mergeCell ref="AA167:AC167"/>
    <mergeCell ref="AD167:AM167"/>
    <mergeCell ref="D168:I168"/>
    <mergeCell ref="J168:Q168"/>
    <mergeCell ref="R168:Z168"/>
    <mergeCell ref="AA168:AC168"/>
    <mergeCell ref="AD168:AM168"/>
    <mergeCell ref="D165:I165"/>
    <mergeCell ref="J165:Q165"/>
    <mergeCell ref="R165:Z165"/>
    <mergeCell ref="AA165:AC165"/>
    <mergeCell ref="AD165:AM165"/>
    <mergeCell ref="D166:I166"/>
    <mergeCell ref="J166:Q166"/>
    <mergeCell ref="R166:Z166"/>
    <mergeCell ref="AA166:AC166"/>
    <mergeCell ref="AD166:AM166"/>
    <mergeCell ref="X162:AD163"/>
    <mergeCell ref="AE162:AH163"/>
    <mergeCell ref="AI162:AJ163"/>
    <mergeCell ref="AK162:AL163"/>
    <mergeCell ref="AM162:AN163"/>
    <mergeCell ref="AO162:AP163"/>
    <mergeCell ref="B162:B163"/>
    <mergeCell ref="C162:E163"/>
    <mergeCell ref="F162:I163"/>
    <mergeCell ref="J162:P163"/>
    <mergeCell ref="Q162:R163"/>
    <mergeCell ref="V162:W163"/>
    <mergeCell ref="X160:AD161"/>
    <mergeCell ref="AE160:AH161"/>
    <mergeCell ref="AI160:AJ161"/>
    <mergeCell ref="AK160:AL161"/>
    <mergeCell ref="AM160:AN161"/>
    <mergeCell ref="AO160:AP161"/>
    <mergeCell ref="B160:B161"/>
    <mergeCell ref="C160:E161"/>
    <mergeCell ref="F160:I161"/>
    <mergeCell ref="J160:P161"/>
    <mergeCell ref="Q160:R161"/>
    <mergeCell ref="V160:W161"/>
    <mergeCell ref="X158:AD159"/>
    <mergeCell ref="AE158:AH159"/>
    <mergeCell ref="AI158:AJ159"/>
    <mergeCell ref="AK158:AL159"/>
    <mergeCell ref="AM158:AN159"/>
    <mergeCell ref="AO158:AP159"/>
    <mergeCell ref="B158:B159"/>
    <mergeCell ref="C158:E159"/>
    <mergeCell ref="F158:I159"/>
    <mergeCell ref="J158:P159"/>
    <mergeCell ref="Q158:R159"/>
    <mergeCell ref="V158:W159"/>
    <mergeCell ref="X156:AD157"/>
    <mergeCell ref="AE156:AH157"/>
    <mergeCell ref="AI156:AJ157"/>
    <mergeCell ref="AK156:AL157"/>
    <mergeCell ref="AM156:AN157"/>
    <mergeCell ref="AO156:AP157"/>
    <mergeCell ref="B156:B157"/>
    <mergeCell ref="C156:E157"/>
    <mergeCell ref="F156:I157"/>
    <mergeCell ref="J156:P157"/>
    <mergeCell ref="Q156:R157"/>
    <mergeCell ref="V156:W157"/>
    <mergeCell ref="X154:AD155"/>
    <mergeCell ref="AE154:AH155"/>
    <mergeCell ref="AI154:AJ155"/>
    <mergeCell ref="AK154:AL155"/>
    <mergeCell ref="AM154:AN155"/>
    <mergeCell ref="AO154:AP155"/>
    <mergeCell ref="AI152:AJ153"/>
    <mergeCell ref="AK152:AL153"/>
    <mergeCell ref="AM152:AN153"/>
    <mergeCell ref="AO152:AP153"/>
    <mergeCell ref="B154:B155"/>
    <mergeCell ref="C154:E155"/>
    <mergeCell ref="F154:I155"/>
    <mergeCell ref="J154:P155"/>
    <mergeCell ref="Q154:R155"/>
    <mergeCell ref="V154:W155"/>
    <mergeCell ref="AI151:AN151"/>
    <mergeCell ref="AO151:AP151"/>
    <mergeCell ref="B152:B153"/>
    <mergeCell ref="C152:E153"/>
    <mergeCell ref="F152:I153"/>
    <mergeCell ref="J152:P153"/>
    <mergeCell ref="Q152:R153"/>
    <mergeCell ref="V152:W153"/>
    <mergeCell ref="X152:AD153"/>
    <mergeCell ref="AE152:AH153"/>
    <mergeCell ref="C151:E151"/>
    <mergeCell ref="F151:I151"/>
    <mergeCell ref="J151:P151"/>
    <mergeCell ref="Q151:W151"/>
    <mergeCell ref="X151:AD151"/>
    <mergeCell ref="AE151:AH151"/>
    <mergeCell ref="C148:D148"/>
    <mergeCell ref="E148:N148"/>
    <mergeCell ref="Q148:R148"/>
    <mergeCell ref="S148:AB148"/>
    <mergeCell ref="AE148:AF148"/>
    <mergeCell ref="AG148:AP148"/>
    <mergeCell ref="C147:D147"/>
    <mergeCell ref="E147:N147"/>
    <mergeCell ref="Q147:R147"/>
    <mergeCell ref="S147:AB147"/>
    <mergeCell ref="AE147:AF147"/>
    <mergeCell ref="AG147:AP147"/>
    <mergeCell ref="C146:D146"/>
    <mergeCell ref="E146:N146"/>
    <mergeCell ref="Q146:R146"/>
    <mergeCell ref="S146:AB146"/>
    <mergeCell ref="AE146:AF146"/>
    <mergeCell ref="AG146:AP146"/>
    <mergeCell ref="A141:AQ143"/>
    <mergeCell ref="C144:F144"/>
    <mergeCell ref="G144:O144"/>
    <mergeCell ref="P144:S144"/>
    <mergeCell ref="T144:AB144"/>
    <mergeCell ref="AC144:AF144"/>
    <mergeCell ref="AG144:AL144"/>
    <mergeCell ref="AM144:AO144"/>
    <mergeCell ref="D139:I139"/>
    <mergeCell ref="J139:Q139"/>
    <mergeCell ref="R139:Z139"/>
    <mergeCell ref="AA139:AC139"/>
    <mergeCell ref="AD139:AM139"/>
    <mergeCell ref="D140:I140"/>
    <mergeCell ref="J140:Q140"/>
    <mergeCell ref="R140:Z140"/>
    <mergeCell ref="AA140:AC140"/>
    <mergeCell ref="AD140:AM140"/>
    <mergeCell ref="D137:I137"/>
    <mergeCell ref="J137:Q137"/>
    <mergeCell ref="R137:Z137"/>
    <mergeCell ref="AA137:AC137"/>
    <mergeCell ref="AD137:AM137"/>
    <mergeCell ref="D138:I138"/>
    <mergeCell ref="J138:Q138"/>
    <mergeCell ref="R138:Z138"/>
    <mergeCell ref="AA138:AC138"/>
    <mergeCell ref="AD138:AM138"/>
    <mergeCell ref="X134:AD135"/>
    <mergeCell ref="AE134:AH135"/>
    <mergeCell ref="AI134:AJ135"/>
    <mergeCell ref="AK134:AL135"/>
    <mergeCell ref="AM134:AN135"/>
    <mergeCell ref="AO134:AP135"/>
    <mergeCell ref="B134:B135"/>
    <mergeCell ref="C134:E135"/>
    <mergeCell ref="F134:I135"/>
    <mergeCell ref="J134:P135"/>
    <mergeCell ref="Q134:R135"/>
    <mergeCell ref="V134:W135"/>
    <mergeCell ref="X132:AD133"/>
    <mergeCell ref="AE132:AH133"/>
    <mergeCell ref="AI132:AJ133"/>
    <mergeCell ref="AK132:AL133"/>
    <mergeCell ref="AM132:AN133"/>
    <mergeCell ref="AO132:AP133"/>
    <mergeCell ref="B132:B133"/>
    <mergeCell ref="C132:E133"/>
    <mergeCell ref="F132:I133"/>
    <mergeCell ref="J132:P133"/>
    <mergeCell ref="Q132:R133"/>
    <mergeCell ref="V132:W133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AI124:AJ125"/>
    <mergeCell ref="AK124:AL125"/>
    <mergeCell ref="AM124:AN125"/>
    <mergeCell ref="AO124:AP125"/>
    <mergeCell ref="B126:B127"/>
    <mergeCell ref="C126:E127"/>
    <mergeCell ref="F126:I127"/>
    <mergeCell ref="J126:P127"/>
    <mergeCell ref="Q126:R127"/>
    <mergeCell ref="V126:W127"/>
    <mergeCell ref="AI123:AN123"/>
    <mergeCell ref="AO123:AP123"/>
    <mergeCell ref="B124:B125"/>
    <mergeCell ref="C124:E125"/>
    <mergeCell ref="F124:I125"/>
    <mergeCell ref="J124:P125"/>
    <mergeCell ref="Q124:R125"/>
    <mergeCell ref="V124:W125"/>
    <mergeCell ref="X124:AD125"/>
    <mergeCell ref="AE124:AH125"/>
    <mergeCell ref="C123:E123"/>
    <mergeCell ref="F123:I123"/>
    <mergeCell ref="J123:P123"/>
    <mergeCell ref="Q123:W123"/>
    <mergeCell ref="X123:AD123"/>
    <mergeCell ref="AE123:AH123"/>
    <mergeCell ref="C120:D120"/>
    <mergeCell ref="E120:N120"/>
    <mergeCell ref="Q120:R120"/>
    <mergeCell ref="S120:AB120"/>
    <mergeCell ref="AE120:AF120"/>
    <mergeCell ref="AG120:AP120"/>
    <mergeCell ref="C119:D119"/>
    <mergeCell ref="E119:N119"/>
    <mergeCell ref="Q119:R119"/>
    <mergeCell ref="S119:AB119"/>
    <mergeCell ref="AE119:AF119"/>
    <mergeCell ref="AG119:AP119"/>
    <mergeCell ref="C118:D118"/>
    <mergeCell ref="E118:N118"/>
    <mergeCell ref="Q118:R118"/>
    <mergeCell ref="S118:AB118"/>
    <mergeCell ref="AE118:AF118"/>
    <mergeCell ref="AG118:AP118"/>
    <mergeCell ref="A113:AQ115"/>
    <mergeCell ref="C116:F116"/>
    <mergeCell ref="G116:O116"/>
    <mergeCell ref="P116:S116"/>
    <mergeCell ref="T116:AB116"/>
    <mergeCell ref="AC116:AF116"/>
    <mergeCell ref="AG116:AL116"/>
    <mergeCell ref="AM116:AO116"/>
    <mergeCell ref="D111:I111"/>
    <mergeCell ref="J111:Q111"/>
    <mergeCell ref="R111:Z111"/>
    <mergeCell ref="AA111:AC111"/>
    <mergeCell ref="AD111:AM111"/>
    <mergeCell ref="D112:I112"/>
    <mergeCell ref="J112:Q112"/>
    <mergeCell ref="R112:Z112"/>
    <mergeCell ref="AA112:AC112"/>
    <mergeCell ref="AD112:AM112"/>
    <mergeCell ref="D109:I109"/>
    <mergeCell ref="J109:Q109"/>
    <mergeCell ref="R109:Z109"/>
    <mergeCell ref="AA109:AC109"/>
    <mergeCell ref="AD109:AM109"/>
    <mergeCell ref="D110:I110"/>
    <mergeCell ref="J110:Q110"/>
    <mergeCell ref="R110:Z110"/>
    <mergeCell ref="AA110:AC110"/>
    <mergeCell ref="AD110:AM110"/>
    <mergeCell ref="X106:AD107"/>
    <mergeCell ref="AE106:AH107"/>
    <mergeCell ref="AI106:AJ107"/>
    <mergeCell ref="AK106:AL107"/>
    <mergeCell ref="AM106:AN107"/>
    <mergeCell ref="AO106:AP107"/>
    <mergeCell ref="B106:B107"/>
    <mergeCell ref="C106:E107"/>
    <mergeCell ref="F106:I107"/>
    <mergeCell ref="J106:P107"/>
    <mergeCell ref="Q106:R107"/>
    <mergeCell ref="V106:W107"/>
    <mergeCell ref="X104:AD105"/>
    <mergeCell ref="AE104:AH105"/>
    <mergeCell ref="AI104:AJ105"/>
    <mergeCell ref="AK104:AL105"/>
    <mergeCell ref="AM104:AN105"/>
    <mergeCell ref="AO104:AP105"/>
    <mergeCell ref="B104:B105"/>
    <mergeCell ref="C104:E105"/>
    <mergeCell ref="F104:I105"/>
    <mergeCell ref="J104:P105"/>
    <mergeCell ref="Q104:R105"/>
    <mergeCell ref="V104:W105"/>
    <mergeCell ref="X102:AD103"/>
    <mergeCell ref="AE102:AH103"/>
    <mergeCell ref="AI102:AJ103"/>
    <mergeCell ref="AK102:AL103"/>
    <mergeCell ref="AM102:AN103"/>
    <mergeCell ref="AO102:AP103"/>
    <mergeCell ref="B102:B103"/>
    <mergeCell ref="C102:E103"/>
    <mergeCell ref="F102:I103"/>
    <mergeCell ref="J102:P103"/>
    <mergeCell ref="Q102:R103"/>
    <mergeCell ref="V102:W103"/>
    <mergeCell ref="X100:AD101"/>
    <mergeCell ref="AE100:AH101"/>
    <mergeCell ref="AI100:AJ101"/>
    <mergeCell ref="AK100:AL101"/>
    <mergeCell ref="AM100:AN101"/>
    <mergeCell ref="AO100:AP101"/>
    <mergeCell ref="B100:B101"/>
    <mergeCell ref="C100:E101"/>
    <mergeCell ref="F100:I101"/>
    <mergeCell ref="J100:P101"/>
    <mergeCell ref="Q100:R101"/>
    <mergeCell ref="V100:W101"/>
    <mergeCell ref="X98:AD99"/>
    <mergeCell ref="AE98:AH99"/>
    <mergeCell ref="AI98:AJ99"/>
    <mergeCell ref="AK98:AL99"/>
    <mergeCell ref="AM98:AN99"/>
    <mergeCell ref="AO98:AP99"/>
    <mergeCell ref="AI96:AJ97"/>
    <mergeCell ref="AK96:AL97"/>
    <mergeCell ref="AM96:AN97"/>
    <mergeCell ref="AO96:AP97"/>
    <mergeCell ref="B98:B99"/>
    <mergeCell ref="C98:E99"/>
    <mergeCell ref="F98:I99"/>
    <mergeCell ref="J98:P99"/>
    <mergeCell ref="Q98:R99"/>
    <mergeCell ref="V98:W99"/>
    <mergeCell ref="AI95:AN95"/>
    <mergeCell ref="AO95:AP95"/>
    <mergeCell ref="B96:B97"/>
    <mergeCell ref="C96:E97"/>
    <mergeCell ref="F96:I97"/>
    <mergeCell ref="J96:P97"/>
    <mergeCell ref="Q96:R97"/>
    <mergeCell ref="V96:W97"/>
    <mergeCell ref="X96:AD97"/>
    <mergeCell ref="AE96:AH97"/>
    <mergeCell ref="C95:E95"/>
    <mergeCell ref="F95:I95"/>
    <mergeCell ref="J95:P95"/>
    <mergeCell ref="Q95:W95"/>
    <mergeCell ref="X95:AD95"/>
    <mergeCell ref="AE95:AH95"/>
    <mergeCell ref="C92:D92"/>
    <mergeCell ref="E92:N92"/>
    <mergeCell ref="Q92:R92"/>
    <mergeCell ref="S92:AB92"/>
    <mergeCell ref="AE92:AF92"/>
    <mergeCell ref="AG92:AP92"/>
    <mergeCell ref="C91:D91"/>
    <mergeCell ref="E91:N91"/>
    <mergeCell ref="Q91:R91"/>
    <mergeCell ref="S91:AB91"/>
    <mergeCell ref="AE91:AF91"/>
    <mergeCell ref="AG91:AP91"/>
    <mergeCell ref="C90:D90"/>
    <mergeCell ref="E90:N90"/>
    <mergeCell ref="Q90:R90"/>
    <mergeCell ref="S90:AB90"/>
    <mergeCell ref="AE90:AF90"/>
    <mergeCell ref="AG90:AP90"/>
    <mergeCell ref="A85:AQ87"/>
    <mergeCell ref="C88:F88"/>
    <mergeCell ref="G88:O88"/>
    <mergeCell ref="P88:S88"/>
    <mergeCell ref="T88:AB88"/>
    <mergeCell ref="AC88:AF88"/>
    <mergeCell ref="AG88:AL88"/>
    <mergeCell ref="AM88:AO88"/>
    <mergeCell ref="D83:I83"/>
    <mergeCell ref="J83:Q83"/>
    <mergeCell ref="R83:Z83"/>
    <mergeCell ref="AA83:AC83"/>
    <mergeCell ref="AD83:AM83"/>
    <mergeCell ref="D84:I84"/>
    <mergeCell ref="J84:Q84"/>
    <mergeCell ref="R84:Z84"/>
    <mergeCell ref="AA84:AC84"/>
    <mergeCell ref="AD84:AM84"/>
    <mergeCell ref="D81:I81"/>
    <mergeCell ref="J81:Q81"/>
    <mergeCell ref="R81:Z81"/>
    <mergeCell ref="AA81:AC81"/>
    <mergeCell ref="AD81:AM81"/>
    <mergeCell ref="D82:I82"/>
    <mergeCell ref="J82:Q82"/>
    <mergeCell ref="R82:Z82"/>
    <mergeCell ref="AA82:AC82"/>
    <mergeCell ref="AD82:AM82"/>
    <mergeCell ref="X78:AD79"/>
    <mergeCell ref="AE78:AH79"/>
    <mergeCell ref="AI78:AJ79"/>
    <mergeCell ref="AK78:AL79"/>
    <mergeCell ref="AM78:AN79"/>
    <mergeCell ref="AO78:AP79"/>
    <mergeCell ref="B78:B79"/>
    <mergeCell ref="C78:E79"/>
    <mergeCell ref="F78:I79"/>
    <mergeCell ref="J78:P79"/>
    <mergeCell ref="Q78:R79"/>
    <mergeCell ref="V78:W79"/>
    <mergeCell ref="X76:AD77"/>
    <mergeCell ref="AE76:AH77"/>
    <mergeCell ref="AI76:AJ77"/>
    <mergeCell ref="AK76:AL77"/>
    <mergeCell ref="AM76:AN77"/>
    <mergeCell ref="AO76:AP77"/>
    <mergeCell ref="B76:B77"/>
    <mergeCell ref="C76:E77"/>
    <mergeCell ref="F76:I77"/>
    <mergeCell ref="J76:P77"/>
    <mergeCell ref="Q76:R77"/>
    <mergeCell ref="V76:W77"/>
    <mergeCell ref="X74:AD75"/>
    <mergeCell ref="AE74:AH75"/>
    <mergeCell ref="AI74:AJ75"/>
    <mergeCell ref="AK74:AL75"/>
    <mergeCell ref="AM74:AN75"/>
    <mergeCell ref="AO74:AP75"/>
    <mergeCell ref="B74:B75"/>
    <mergeCell ref="C74:E75"/>
    <mergeCell ref="F74:I75"/>
    <mergeCell ref="J74:P75"/>
    <mergeCell ref="Q74:R75"/>
    <mergeCell ref="V74:W75"/>
    <mergeCell ref="X72:AD73"/>
    <mergeCell ref="AE72:AH73"/>
    <mergeCell ref="AI72:AJ73"/>
    <mergeCell ref="AK72:AL73"/>
    <mergeCell ref="AM72:AN73"/>
    <mergeCell ref="AO72:AP73"/>
    <mergeCell ref="B72:B73"/>
    <mergeCell ref="C72:E73"/>
    <mergeCell ref="F72:I73"/>
    <mergeCell ref="J72:P73"/>
    <mergeCell ref="Q72:R73"/>
    <mergeCell ref="V72:W73"/>
    <mergeCell ref="X70:AD71"/>
    <mergeCell ref="AE70:AH71"/>
    <mergeCell ref="AI70:AJ71"/>
    <mergeCell ref="AK70:AL71"/>
    <mergeCell ref="AM70:AN71"/>
    <mergeCell ref="AO70:AP71"/>
    <mergeCell ref="AI68:AJ69"/>
    <mergeCell ref="AK68:AL69"/>
    <mergeCell ref="AM68:AN69"/>
    <mergeCell ref="AO68:AP69"/>
    <mergeCell ref="B70:B71"/>
    <mergeCell ref="C70:E71"/>
    <mergeCell ref="F70:I71"/>
    <mergeCell ref="J70:P71"/>
    <mergeCell ref="Q70:R71"/>
    <mergeCell ref="V70:W71"/>
    <mergeCell ref="AI67:AN67"/>
    <mergeCell ref="AO67:AP67"/>
    <mergeCell ref="B68:B69"/>
    <mergeCell ref="C68:E69"/>
    <mergeCell ref="F68:I69"/>
    <mergeCell ref="J68:P69"/>
    <mergeCell ref="Q68:R69"/>
    <mergeCell ref="V68:W69"/>
    <mergeCell ref="X68:AD69"/>
    <mergeCell ref="AE68:AH69"/>
    <mergeCell ref="C67:E67"/>
    <mergeCell ref="F67:I67"/>
    <mergeCell ref="J67:P67"/>
    <mergeCell ref="Q67:W67"/>
    <mergeCell ref="X67:AD67"/>
    <mergeCell ref="AE67:AH67"/>
    <mergeCell ref="C64:D64"/>
    <mergeCell ref="E64:N64"/>
    <mergeCell ref="Q64:R64"/>
    <mergeCell ref="S64:AB64"/>
    <mergeCell ref="AE64:AF64"/>
    <mergeCell ref="AG64:AP64"/>
    <mergeCell ref="C63:D63"/>
    <mergeCell ref="E63:N63"/>
    <mergeCell ref="Q63:R63"/>
    <mergeCell ref="S63:AB63"/>
    <mergeCell ref="AE63:AF63"/>
    <mergeCell ref="AG63:AP63"/>
    <mergeCell ref="C62:D62"/>
    <mergeCell ref="E62:N62"/>
    <mergeCell ref="Q62:R62"/>
    <mergeCell ref="S62:AB62"/>
    <mergeCell ref="AE62:AF62"/>
    <mergeCell ref="AG62:AP62"/>
    <mergeCell ref="A57:AQ59"/>
    <mergeCell ref="C60:F60"/>
    <mergeCell ref="G60:O60"/>
    <mergeCell ref="P60:S60"/>
    <mergeCell ref="T60:AB60"/>
    <mergeCell ref="AC60:AF60"/>
    <mergeCell ref="AG60:AL60"/>
    <mergeCell ref="AM60:AO60"/>
    <mergeCell ref="D55:I55"/>
    <mergeCell ref="J55:Q55"/>
    <mergeCell ref="R55:Z55"/>
    <mergeCell ref="AA55:AC55"/>
    <mergeCell ref="AD55:AM55"/>
    <mergeCell ref="D56:I56"/>
    <mergeCell ref="J56:Q56"/>
    <mergeCell ref="R56:Z56"/>
    <mergeCell ref="AA56:AC56"/>
    <mergeCell ref="AD56:AM56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X50:AD51"/>
    <mergeCell ref="AE50:AH51"/>
    <mergeCell ref="AI50:AJ51"/>
    <mergeCell ref="AK50:AL51"/>
    <mergeCell ref="AM50:AN51"/>
    <mergeCell ref="AO50:AP51"/>
    <mergeCell ref="B50:B51"/>
    <mergeCell ref="C50:E51"/>
    <mergeCell ref="F50:I51"/>
    <mergeCell ref="J50:P51"/>
    <mergeCell ref="Q50:R51"/>
    <mergeCell ref="V50:W51"/>
    <mergeCell ref="X48:AD49"/>
    <mergeCell ref="AE48:AH49"/>
    <mergeCell ref="AI48:AJ49"/>
    <mergeCell ref="AK48:AL49"/>
    <mergeCell ref="AM48:AN49"/>
    <mergeCell ref="AO48:AP49"/>
    <mergeCell ref="B48:B49"/>
    <mergeCell ref="C48:E49"/>
    <mergeCell ref="F48:I49"/>
    <mergeCell ref="J48:P49"/>
    <mergeCell ref="Q48:R49"/>
    <mergeCell ref="V48:W49"/>
    <mergeCell ref="X46:AD47"/>
    <mergeCell ref="AE46:AH47"/>
    <mergeCell ref="AI46:AJ47"/>
    <mergeCell ref="AK46:AL47"/>
    <mergeCell ref="AM46:AN47"/>
    <mergeCell ref="AO46:AP47"/>
    <mergeCell ref="B46:B47"/>
    <mergeCell ref="C46:E47"/>
    <mergeCell ref="F46:I47"/>
    <mergeCell ref="J46:P47"/>
    <mergeCell ref="Q46:R47"/>
    <mergeCell ref="V46:W47"/>
    <mergeCell ref="X44:AD45"/>
    <mergeCell ref="AE44:AH45"/>
    <mergeCell ref="AI44:AJ45"/>
    <mergeCell ref="AK44:AL45"/>
    <mergeCell ref="AM44:AN45"/>
    <mergeCell ref="AO44:AP45"/>
    <mergeCell ref="B44:B45"/>
    <mergeCell ref="C44:E45"/>
    <mergeCell ref="F44:I45"/>
    <mergeCell ref="J44:P45"/>
    <mergeCell ref="Q44:R45"/>
    <mergeCell ref="V44:W45"/>
    <mergeCell ref="X42:AD43"/>
    <mergeCell ref="AE42:AH43"/>
    <mergeCell ref="AI42:AJ43"/>
    <mergeCell ref="AK42:AL43"/>
    <mergeCell ref="AM42:AN43"/>
    <mergeCell ref="AO42:AP43"/>
    <mergeCell ref="AI40:AJ41"/>
    <mergeCell ref="AK40:AL41"/>
    <mergeCell ref="AM40:AN41"/>
    <mergeCell ref="AO40:AP41"/>
    <mergeCell ref="B42:B43"/>
    <mergeCell ref="C42:E43"/>
    <mergeCell ref="F42:I43"/>
    <mergeCell ref="J42:P43"/>
    <mergeCell ref="Q42:R43"/>
    <mergeCell ref="V42:W43"/>
    <mergeCell ref="AI39:AN39"/>
    <mergeCell ref="AO39:AP39"/>
    <mergeCell ref="B40:B41"/>
    <mergeCell ref="C40:E41"/>
    <mergeCell ref="F40:I41"/>
    <mergeCell ref="J40:P41"/>
    <mergeCell ref="Q40:R41"/>
    <mergeCell ref="V40:W41"/>
    <mergeCell ref="X40:AD41"/>
    <mergeCell ref="AE40:AH41"/>
    <mergeCell ref="C39:E39"/>
    <mergeCell ref="F39:I39"/>
    <mergeCell ref="J39:P39"/>
    <mergeCell ref="Q39:W39"/>
    <mergeCell ref="X39:AD39"/>
    <mergeCell ref="AE39:AH39"/>
    <mergeCell ref="C36:D36"/>
    <mergeCell ref="E36:N36"/>
    <mergeCell ref="Q36:R36"/>
    <mergeCell ref="S36:AB36"/>
    <mergeCell ref="AE36:AF36"/>
    <mergeCell ref="AG36:AP36"/>
    <mergeCell ref="C35:D35"/>
    <mergeCell ref="E35:N35"/>
    <mergeCell ref="Q35:R35"/>
    <mergeCell ref="S35:AB35"/>
    <mergeCell ref="AE35:AF35"/>
    <mergeCell ref="AG35:AP35"/>
    <mergeCell ref="C34:D34"/>
    <mergeCell ref="E34:N34"/>
    <mergeCell ref="Q34:R34"/>
    <mergeCell ref="S34:AB34"/>
    <mergeCell ref="AE34:AF34"/>
    <mergeCell ref="AG34:AP34"/>
    <mergeCell ref="A29:AQ31"/>
    <mergeCell ref="C32:F32"/>
    <mergeCell ref="G32:O32"/>
    <mergeCell ref="P32:S32"/>
    <mergeCell ref="T32:AB32"/>
    <mergeCell ref="AC32:AF32"/>
    <mergeCell ref="AG32:AL32"/>
    <mergeCell ref="AM32:AO32"/>
    <mergeCell ref="D27:I27"/>
    <mergeCell ref="J27:Q27"/>
    <mergeCell ref="R27:Z27"/>
    <mergeCell ref="AA27:AC27"/>
    <mergeCell ref="AD27:AM27"/>
    <mergeCell ref="D28:I28"/>
    <mergeCell ref="J28:Q28"/>
    <mergeCell ref="R28:Z28"/>
    <mergeCell ref="AA28:AC28"/>
    <mergeCell ref="AD28:AM28"/>
    <mergeCell ref="D25:I25"/>
    <mergeCell ref="J25:Q25"/>
    <mergeCell ref="R25:Z25"/>
    <mergeCell ref="AA25:AC25"/>
    <mergeCell ref="AD25:AM25"/>
    <mergeCell ref="D26:I26"/>
    <mergeCell ref="J26:Q26"/>
    <mergeCell ref="R26:Z26"/>
    <mergeCell ref="AA26:AC26"/>
    <mergeCell ref="AD26:AM26"/>
    <mergeCell ref="X22:AD23"/>
    <mergeCell ref="AE22:AH23"/>
    <mergeCell ref="AI22:AJ23"/>
    <mergeCell ref="AK22:AL23"/>
    <mergeCell ref="AM22:AN23"/>
    <mergeCell ref="AO22:AP23"/>
    <mergeCell ref="B22:B23"/>
    <mergeCell ref="C22:E23"/>
    <mergeCell ref="F22:I23"/>
    <mergeCell ref="J22:P23"/>
    <mergeCell ref="Q22:R23"/>
    <mergeCell ref="V22:W23"/>
    <mergeCell ref="X20:AD21"/>
    <mergeCell ref="AE20:AH21"/>
    <mergeCell ref="AI20:AJ21"/>
    <mergeCell ref="AK20:AL21"/>
    <mergeCell ref="AM20:AN21"/>
    <mergeCell ref="AO20:AP21"/>
    <mergeCell ref="B20:B21"/>
    <mergeCell ref="C20:E21"/>
    <mergeCell ref="F20:I21"/>
    <mergeCell ref="J20:P21"/>
    <mergeCell ref="Q20:R21"/>
    <mergeCell ref="V20:W21"/>
    <mergeCell ref="X18:AD19"/>
    <mergeCell ref="AE18:AH19"/>
    <mergeCell ref="AI18:AJ19"/>
    <mergeCell ref="AK18:AL19"/>
    <mergeCell ref="AM18:AN19"/>
    <mergeCell ref="AO18:AP19"/>
    <mergeCell ref="B18:B19"/>
    <mergeCell ref="C18:E19"/>
    <mergeCell ref="F18:I19"/>
    <mergeCell ref="J18:P19"/>
    <mergeCell ref="Q18:R19"/>
    <mergeCell ref="V18:W19"/>
    <mergeCell ref="X16:AD17"/>
    <mergeCell ref="AE16:AH17"/>
    <mergeCell ref="AI16:AJ17"/>
    <mergeCell ref="AK16:AL17"/>
    <mergeCell ref="AM16:AN17"/>
    <mergeCell ref="AO16:AP17"/>
    <mergeCell ref="B16:B17"/>
    <mergeCell ref="C16:E17"/>
    <mergeCell ref="F16:I17"/>
    <mergeCell ref="J16:P17"/>
    <mergeCell ref="Q16:R17"/>
    <mergeCell ref="V16:W17"/>
    <mergeCell ref="X14:AD15"/>
    <mergeCell ref="AE14:AH15"/>
    <mergeCell ref="AI14:AJ15"/>
    <mergeCell ref="AK14:AL15"/>
    <mergeCell ref="AM14:AN15"/>
    <mergeCell ref="AO14:AP15"/>
    <mergeCell ref="C6:D6"/>
    <mergeCell ref="E6:N6"/>
    <mergeCell ref="Q6:R6"/>
    <mergeCell ref="S6:AB6"/>
    <mergeCell ref="AE6:AF6"/>
    <mergeCell ref="AG6:AP6"/>
    <mergeCell ref="AI12:AJ13"/>
    <mergeCell ref="AK12:AL13"/>
    <mergeCell ref="AM12:AN13"/>
    <mergeCell ref="AO12:AP13"/>
    <mergeCell ref="B14:B15"/>
    <mergeCell ref="C14:E15"/>
    <mergeCell ref="F14:I15"/>
    <mergeCell ref="J14:P15"/>
    <mergeCell ref="Q14:R15"/>
    <mergeCell ref="V14:W15"/>
    <mergeCell ref="AI11:AN11"/>
    <mergeCell ref="AO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C11:E11"/>
    <mergeCell ref="F11:I11"/>
    <mergeCell ref="J11:P11"/>
    <mergeCell ref="Q11:W11"/>
    <mergeCell ref="X11:AD11"/>
    <mergeCell ref="AE11:AH11"/>
    <mergeCell ref="AY11:AZ11"/>
    <mergeCell ref="AY12:AZ12"/>
    <mergeCell ref="AY13:AZ13"/>
    <mergeCell ref="AX40:AY40"/>
    <mergeCell ref="AX41:AY41"/>
    <mergeCell ref="AX42:AY42"/>
    <mergeCell ref="AY68:AZ68"/>
    <mergeCell ref="AY69:AZ69"/>
    <mergeCell ref="AY70:AZ70"/>
    <mergeCell ref="AZ96:BA96"/>
    <mergeCell ref="AZ97:BA97"/>
    <mergeCell ref="AZ98:BA98"/>
    <mergeCell ref="A1:AQ3"/>
    <mergeCell ref="C4:F4"/>
    <mergeCell ref="G4:O4"/>
    <mergeCell ref="P4:S4"/>
    <mergeCell ref="T4:AB4"/>
    <mergeCell ref="AC4:AF4"/>
    <mergeCell ref="AG4:AL4"/>
    <mergeCell ref="AM4:AO4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</mergeCells>
  <phoneticPr fontId="3"/>
  <conditionalFormatting sqref="AM4:AO4">
    <cfRule type="expression" dxfId="68" priority="53">
      <formula>WEEKDAY(AM4)=7</formula>
    </cfRule>
    <cfRule type="expression" dxfId="67" priority="54">
      <formula>WEEKDAY(AM4)=1</formula>
    </cfRule>
  </conditionalFormatting>
  <conditionalFormatting sqref="AM60:AO60">
    <cfRule type="expression" dxfId="66" priority="48">
      <formula>WEEKDAY(AM60)=7</formula>
    </cfRule>
    <cfRule type="expression" dxfId="65" priority="49">
      <formula>WEEKDAY(AM60)=1</formula>
    </cfRule>
    <cfRule type="expression" dxfId="64" priority="50">
      <formula>WEEKDAY(AM60)=1</formula>
    </cfRule>
    <cfRule type="expression" dxfId="63" priority="51">
      <formula>WEEKDAY(AM60)=7</formula>
    </cfRule>
    <cfRule type="expression" dxfId="62" priority="52">
      <formula>WEEKDAY(AM60)=1</formula>
    </cfRule>
  </conditionalFormatting>
  <conditionalFormatting sqref="AM32:AO32">
    <cfRule type="expression" dxfId="61" priority="46">
      <formula>WEEKDAY(AM32)=7</formula>
    </cfRule>
    <cfRule type="expression" dxfId="60" priority="47">
      <formula>WEEKDAY(AM32)=1</formula>
    </cfRule>
  </conditionalFormatting>
  <conditionalFormatting sqref="AM88:AO88">
    <cfRule type="expression" dxfId="59" priority="21">
      <formula>WEEKDAY(AM88)=7</formula>
    </cfRule>
    <cfRule type="expression" dxfId="58" priority="22">
      <formula>WEEKDAY(AM88)=1</formula>
    </cfRule>
    <cfRule type="expression" dxfId="57" priority="23">
      <formula>WEEKDAY(AM88)=1</formula>
    </cfRule>
    <cfRule type="expression" dxfId="56" priority="24">
      <formula>WEEKDAY(AM88)=7</formula>
    </cfRule>
    <cfRule type="expression" dxfId="55" priority="25">
      <formula>WEEKDAY(AM88)=1</formula>
    </cfRule>
  </conditionalFormatting>
  <conditionalFormatting sqref="AM116:AO116">
    <cfRule type="expression" dxfId="54" priority="16">
      <formula>WEEKDAY(AM116)=7</formula>
    </cfRule>
    <cfRule type="expression" dxfId="53" priority="17">
      <formula>WEEKDAY(AM116)=1</formula>
    </cfRule>
    <cfRule type="expression" dxfId="52" priority="18">
      <formula>WEEKDAY(AM116)=1</formula>
    </cfRule>
    <cfRule type="expression" dxfId="51" priority="19">
      <formula>WEEKDAY(AM116)=7</formula>
    </cfRule>
    <cfRule type="expression" dxfId="50" priority="20">
      <formula>WEEKDAY(AM116)=1</formula>
    </cfRule>
  </conditionalFormatting>
  <conditionalFormatting sqref="AM144:AO144">
    <cfRule type="expression" dxfId="49" priority="11">
      <formula>WEEKDAY(AM144)=7</formula>
    </cfRule>
    <cfRule type="expression" dxfId="48" priority="12">
      <formula>WEEKDAY(AM144)=1</formula>
    </cfRule>
    <cfRule type="expression" dxfId="47" priority="13">
      <formula>WEEKDAY(AM144)=1</formula>
    </cfRule>
    <cfRule type="expression" dxfId="46" priority="14">
      <formula>WEEKDAY(AM144)=7</formula>
    </cfRule>
    <cfRule type="expression" dxfId="45" priority="15">
      <formula>WEEKDAY(AM144)=1</formula>
    </cfRule>
  </conditionalFormatting>
  <conditionalFormatting sqref="AM172:AO172">
    <cfRule type="expression" dxfId="44" priority="6">
      <formula>WEEKDAY(AM172)=7</formula>
    </cfRule>
    <cfRule type="expression" dxfId="43" priority="7">
      <formula>WEEKDAY(AM172)=1</formula>
    </cfRule>
    <cfRule type="expression" dxfId="42" priority="8">
      <formula>WEEKDAY(AM172)=1</formula>
    </cfRule>
    <cfRule type="expression" dxfId="41" priority="9">
      <formula>WEEKDAY(AM172)=7</formula>
    </cfRule>
    <cfRule type="expression" dxfId="40" priority="10">
      <formula>WEEKDAY(AM172)=1</formula>
    </cfRule>
  </conditionalFormatting>
  <conditionalFormatting sqref="AM200:AO200">
    <cfRule type="expression" dxfId="39" priority="1">
      <formula>WEEKDAY(AM200)=7</formula>
    </cfRule>
    <cfRule type="expression" dxfId="38" priority="2">
      <formula>WEEKDAY(AM200)=1</formula>
    </cfRule>
    <cfRule type="expression" dxfId="37" priority="3">
      <formula>WEEKDAY(AM200)=1</formula>
    </cfRule>
    <cfRule type="expression" dxfId="36" priority="4">
      <formula>WEEKDAY(AM200)=7</formula>
    </cfRule>
    <cfRule type="expression" dxfId="35" priority="5">
      <formula>WEEKDAY(AM200)=1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82" orientation="landscape" horizontalDpi="4294967293" verticalDpi="0" r:id="rId1"/>
  <rowBreaks count="7" manualBreakCount="7">
    <brk id="28" max="16383" man="1"/>
    <brk id="56" max="16383" man="1"/>
    <brk id="84" max="16383" man="1"/>
    <brk id="112" max="46" man="1"/>
    <brk id="140" max="46" man="1"/>
    <brk id="168" max="46" man="1"/>
    <brk id="196" max="4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4"/>
  <sheetViews>
    <sheetView view="pageBreakPreview" topLeftCell="A25" zoomScale="80" zoomScaleNormal="100" zoomScaleSheetLayoutView="80" workbookViewId="0">
      <selection activeCell="C60" sqref="C60:F60"/>
    </sheetView>
  </sheetViews>
  <sheetFormatPr defaultColWidth="3.5" defaultRowHeight="13.5"/>
  <cols>
    <col min="1" max="43" width="3.5" style="93"/>
    <col min="44" max="44" width="3.5" style="93" hidden="1" customWidth="1"/>
    <col min="45" max="46" width="3.5" style="95" hidden="1" customWidth="1"/>
    <col min="47" max="47" width="3.5" style="93" hidden="1" customWidth="1"/>
    <col min="48" max="48" width="3.5" style="93"/>
    <col min="49" max="49" width="3.625" style="93" customWidth="1"/>
    <col min="50" max="50" width="9.375" style="93" bestFit="1" customWidth="1"/>
    <col min="51" max="52" width="9.5" style="93" bestFit="1" customWidth="1"/>
    <col min="53" max="53" width="3.625" style="93" customWidth="1"/>
    <col min="54" max="54" width="5.125" style="93" bestFit="1" customWidth="1"/>
    <col min="55" max="55" width="9.5" style="93" bestFit="1" customWidth="1"/>
    <col min="56" max="16384" width="3.5" style="93"/>
  </cols>
  <sheetData>
    <row r="1" spans="1:51" ht="18" customHeight="1">
      <c r="A1" s="265" t="s">
        <v>219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7"/>
      <c r="AS1" s="94">
        <v>1</v>
      </c>
    </row>
    <row r="2" spans="1:51" ht="18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7"/>
    </row>
    <row r="3" spans="1:51" ht="18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7"/>
    </row>
    <row r="4" spans="1:51" ht="24.75" customHeight="1">
      <c r="C4" s="268" t="s">
        <v>157</v>
      </c>
      <c r="D4" s="268"/>
      <c r="E4" s="268"/>
      <c r="F4" s="268"/>
      <c r="G4" s="269" t="s">
        <v>205</v>
      </c>
      <c r="H4" s="269"/>
      <c r="I4" s="269"/>
      <c r="J4" s="269"/>
      <c r="K4" s="269"/>
      <c r="L4" s="269"/>
      <c r="M4" s="269"/>
      <c r="N4" s="269"/>
      <c r="O4" s="269"/>
      <c r="P4" s="268" t="s">
        <v>158</v>
      </c>
      <c r="Q4" s="268"/>
      <c r="R4" s="268"/>
      <c r="S4" s="268"/>
      <c r="T4" s="268" t="s">
        <v>13</v>
      </c>
      <c r="U4" s="268"/>
      <c r="V4" s="268"/>
      <c r="W4" s="268"/>
      <c r="X4" s="268"/>
      <c r="Y4" s="268"/>
      <c r="Z4" s="268"/>
      <c r="AA4" s="268"/>
      <c r="AB4" s="268"/>
      <c r="AC4" s="268" t="s">
        <v>159</v>
      </c>
      <c r="AD4" s="268"/>
      <c r="AE4" s="268"/>
      <c r="AF4" s="268"/>
      <c r="AG4" s="270">
        <v>44101</v>
      </c>
      <c r="AH4" s="271"/>
      <c r="AI4" s="271"/>
      <c r="AJ4" s="271"/>
      <c r="AK4" s="271"/>
      <c r="AL4" s="271"/>
      <c r="AM4" s="272" t="s">
        <v>186</v>
      </c>
      <c r="AN4" s="272"/>
      <c r="AO4" s="273"/>
      <c r="AP4" s="96"/>
    </row>
    <row r="5" spans="1:51" ht="18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  <c r="X5" s="97"/>
      <c r="Y5" s="97"/>
      <c r="Z5" s="97"/>
      <c r="AA5" s="97"/>
      <c r="AB5" s="97"/>
      <c r="AC5" s="97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1:51" ht="24.95" customHeight="1">
      <c r="C6" s="292">
        <v>1</v>
      </c>
      <c r="D6" s="292"/>
      <c r="E6" s="293" t="s">
        <v>207</v>
      </c>
      <c r="F6" s="293"/>
      <c r="G6" s="293"/>
      <c r="H6" s="293"/>
      <c r="I6" s="293"/>
      <c r="J6" s="293"/>
      <c r="K6" s="293"/>
      <c r="L6" s="293"/>
      <c r="M6" s="293"/>
      <c r="N6" s="293"/>
      <c r="O6" s="96"/>
      <c r="P6" s="96"/>
      <c r="Q6" s="294">
        <v>4</v>
      </c>
      <c r="R6" s="294"/>
      <c r="S6" s="293" t="s">
        <v>21</v>
      </c>
      <c r="T6" s="293"/>
      <c r="U6" s="293"/>
      <c r="V6" s="293"/>
      <c r="W6" s="293"/>
      <c r="X6" s="293"/>
      <c r="Y6" s="293"/>
      <c r="Z6" s="293"/>
      <c r="AA6" s="293"/>
      <c r="AB6" s="293"/>
      <c r="AC6" s="97"/>
      <c r="AD6" s="96"/>
      <c r="AE6" s="295">
        <v>7</v>
      </c>
      <c r="AF6" s="295"/>
      <c r="AG6" s="296" t="s">
        <v>217</v>
      </c>
      <c r="AH6" s="296"/>
      <c r="AI6" s="296"/>
      <c r="AJ6" s="296"/>
      <c r="AK6" s="296"/>
      <c r="AL6" s="296"/>
      <c r="AM6" s="296"/>
      <c r="AN6" s="296"/>
      <c r="AO6" s="296"/>
      <c r="AP6" s="296"/>
    </row>
    <row r="7" spans="1:51" ht="24.95" customHeight="1">
      <c r="C7" s="284">
        <v>2</v>
      </c>
      <c r="D7" s="284"/>
      <c r="E7" s="285" t="s">
        <v>13</v>
      </c>
      <c r="F7" s="286"/>
      <c r="G7" s="286"/>
      <c r="H7" s="286"/>
      <c r="I7" s="286"/>
      <c r="J7" s="286"/>
      <c r="K7" s="286"/>
      <c r="L7" s="286"/>
      <c r="M7" s="286"/>
      <c r="N7" s="287"/>
      <c r="O7" s="96"/>
      <c r="P7" s="96"/>
      <c r="Q7" s="288">
        <v>5</v>
      </c>
      <c r="R7" s="288"/>
      <c r="S7" s="289" t="s">
        <v>213</v>
      </c>
      <c r="T7" s="289"/>
      <c r="U7" s="289"/>
      <c r="V7" s="289"/>
      <c r="W7" s="289"/>
      <c r="X7" s="289"/>
      <c r="Y7" s="289"/>
      <c r="Z7" s="289"/>
      <c r="AA7" s="289"/>
      <c r="AB7" s="289"/>
      <c r="AC7" s="97"/>
      <c r="AD7" s="96"/>
      <c r="AE7" s="290">
        <v>8</v>
      </c>
      <c r="AF7" s="290"/>
      <c r="AG7" s="291" t="s">
        <v>35</v>
      </c>
      <c r="AH7" s="291"/>
      <c r="AI7" s="291"/>
      <c r="AJ7" s="291"/>
      <c r="AK7" s="291"/>
      <c r="AL7" s="291"/>
      <c r="AM7" s="291"/>
      <c r="AN7" s="291"/>
      <c r="AO7" s="291"/>
      <c r="AP7" s="291"/>
    </row>
    <row r="8" spans="1:51" ht="24.95" customHeight="1">
      <c r="C8" s="274">
        <v>3</v>
      </c>
      <c r="D8" s="274"/>
      <c r="E8" s="275" t="s">
        <v>210</v>
      </c>
      <c r="F8" s="276"/>
      <c r="G8" s="276"/>
      <c r="H8" s="276"/>
      <c r="I8" s="276"/>
      <c r="J8" s="276"/>
      <c r="K8" s="276"/>
      <c r="L8" s="276"/>
      <c r="M8" s="276"/>
      <c r="N8" s="277"/>
      <c r="O8" s="96"/>
      <c r="P8" s="96"/>
      <c r="Q8" s="278">
        <v>6</v>
      </c>
      <c r="R8" s="278"/>
      <c r="S8" s="279" t="s">
        <v>215</v>
      </c>
      <c r="T8" s="280"/>
      <c r="U8" s="280"/>
      <c r="V8" s="280"/>
      <c r="W8" s="280"/>
      <c r="X8" s="280"/>
      <c r="Y8" s="280"/>
      <c r="Z8" s="280"/>
      <c r="AA8" s="280"/>
      <c r="AB8" s="281"/>
      <c r="AC8" s="97"/>
      <c r="AD8" s="96"/>
      <c r="AE8" s="282"/>
      <c r="AF8" s="282"/>
      <c r="AG8" s="283"/>
      <c r="AH8" s="283"/>
      <c r="AI8" s="283"/>
      <c r="AJ8" s="283"/>
      <c r="AK8" s="283"/>
      <c r="AL8" s="283"/>
      <c r="AM8" s="283"/>
      <c r="AN8" s="283"/>
      <c r="AO8" s="283"/>
      <c r="AP8" s="283"/>
    </row>
    <row r="9" spans="1:51" ht="18" customHeight="1">
      <c r="C9" s="98"/>
      <c r="D9" s="96"/>
      <c r="E9" s="96"/>
      <c r="F9" s="96"/>
      <c r="G9" s="96"/>
      <c r="H9" s="96"/>
      <c r="T9" s="96"/>
      <c r="V9" s="96"/>
      <c r="X9" s="96"/>
      <c r="Z9" s="96"/>
      <c r="AB9" s="96"/>
      <c r="AC9" s="96"/>
    </row>
    <row r="10" spans="1:51" ht="21.95" customHeight="1" thickBot="1">
      <c r="B10" s="95" t="s">
        <v>164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51" ht="21.95" customHeight="1" thickBot="1">
      <c r="B11" s="99"/>
      <c r="C11" s="342" t="s">
        <v>165</v>
      </c>
      <c r="D11" s="343"/>
      <c r="E11" s="327"/>
      <c r="F11" s="342" t="s">
        <v>166</v>
      </c>
      <c r="G11" s="343"/>
      <c r="H11" s="343"/>
      <c r="I11" s="327"/>
      <c r="J11" s="343" t="s">
        <v>167</v>
      </c>
      <c r="K11" s="343"/>
      <c r="L11" s="343"/>
      <c r="M11" s="343"/>
      <c r="N11" s="343"/>
      <c r="O11" s="343"/>
      <c r="P11" s="344"/>
      <c r="Q11" s="345" t="s">
        <v>168</v>
      </c>
      <c r="R11" s="345"/>
      <c r="S11" s="345"/>
      <c r="T11" s="345"/>
      <c r="U11" s="345"/>
      <c r="V11" s="345"/>
      <c r="W11" s="345"/>
      <c r="X11" s="326" t="s">
        <v>167</v>
      </c>
      <c r="Y11" s="343"/>
      <c r="Z11" s="343"/>
      <c r="AA11" s="343"/>
      <c r="AB11" s="343"/>
      <c r="AC11" s="343"/>
      <c r="AD11" s="327"/>
      <c r="AE11" s="342" t="s">
        <v>166</v>
      </c>
      <c r="AF11" s="343"/>
      <c r="AG11" s="343"/>
      <c r="AH11" s="327"/>
      <c r="AI11" s="324" t="s">
        <v>169</v>
      </c>
      <c r="AJ11" s="325"/>
      <c r="AK11" s="325"/>
      <c r="AL11" s="325"/>
      <c r="AM11" s="325"/>
      <c r="AN11" s="325"/>
      <c r="AO11" s="326" t="s">
        <v>170</v>
      </c>
      <c r="AP11" s="327"/>
      <c r="AX11" s="251" t="s">
        <v>94</v>
      </c>
      <c r="AY11" s="252"/>
    </row>
    <row r="12" spans="1:51" ht="18" customHeight="1">
      <c r="B12" s="328">
        <v>1</v>
      </c>
      <c r="C12" s="329">
        <v>0.35416666666666669</v>
      </c>
      <c r="D12" s="330"/>
      <c r="E12" s="331"/>
      <c r="F12" s="332"/>
      <c r="G12" s="333"/>
      <c r="H12" s="333"/>
      <c r="I12" s="334"/>
      <c r="J12" s="335" t="str">
        <f>E6</f>
        <v>雀宮ＦＣ</v>
      </c>
      <c r="K12" s="336"/>
      <c r="L12" s="336"/>
      <c r="M12" s="336"/>
      <c r="N12" s="336"/>
      <c r="O12" s="336"/>
      <c r="P12" s="337"/>
      <c r="Q12" s="338">
        <f>S12+S13</f>
        <v>0</v>
      </c>
      <c r="R12" s="339"/>
      <c r="S12" s="100">
        <v>0</v>
      </c>
      <c r="T12" s="101" t="s">
        <v>171</v>
      </c>
      <c r="U12" s="100">
        <v>0</v>
      </c>
      <c r="V12" s="317">
        <f>U12+U13</f>
        <v>1</v>
      </c>
      <c r="W12" s="318"/>
      <c r="X12" s="340" t="str">
        <f>E7</f>
        <v>ウェストフットコム</v>
      </c>
      <c r="Y12" s="336"/>
      <c r="Z12" s="336"/>
      <c r="AA12" s="336"/>
      <c r="AB12" s="336"/>
      <c r="AC12" s="336"/>
      <c r="AD12" s="341"/>
      <c r="AE12" s="332"/>
      <c r="AF12" s="333"/>
      <c r="AG12" s="333"/>
      <c r="AH12" s="334"/>
      <c r="AI12" s="346">
        <v>3</v>
      </c>
      <c r="AJ12" s="347"/>
      <c r="AK12" s="347">
        <v>4</v>
      </c>
      <c r="AL12" s="347"/>
      <c r="AM12" s="347">
        <v>4</v>
      </c>
      <c r="AN12" s="350"/>
      <c r="AO12" s="297">
        <v>3</v>
      </c>
      <c r="AP12" s="298"/>
      <c r="AS12" s="95">
        <v>1</v>
      </c>
      <c r="AT12" s="95">
        <v>2</v>
      </c>
      <c r="AX12" s="254" t="s">
        <v>124</v>
      </c>
      <c r="AY12" s="257"/>
    </row>
    <row r="13" spans="1:51" ht="18" customHeight="1">
      <c r="B13" s="301"/>
      <c r="C13" s="302"/>
      <c r="D13" s="303"/>
      <c r="E13" s="304"/>
      <c r="F13" s="305"/>
      <c r="G13" s="306"/>
      <c r="H13" s="306"/>
      <c r="I13" s="307"/>
      <c r="J13" s="312"/>
      <c r="K13" s="312"/>
      <c r="L13" s="312"/>
      <c r="M13" s="312"/>
      <c r="N13" s="312"/>
      <c r="O13" s="312"/>
      <c r="P13" s="313"/>
      <c r="Q13" s="316"/>
      <c r="R13" s="315"/>
      <c r="S13" s="102">
        <v>0</v>
      </c>
      <c r="T13" s="103" t="s">
        <v>171</v>
      </c>
      <c r="U13" s="102">
        <v>1</v>
      </c>
      <c r="V13" s="299"/>
      <c r="W13" s="319"/>
      <c r="X13" s="322"/>
      <c r="Y13" s="312"/>
      <c r="Z13" s="312"/>
      <c r="AA13" s="312"/>
      <c r="AB13" s="312"/>
      <c r="AC13" s="312"/>
      <c r="AD13" s="323"/>
      <c r="AE13" s="305"/>
      <c r="AF13" s="306"/>
      <c r="AG13" s="306"/>
      <c r="AH13" s="307"/>
      <c r="AI13" s="348"/>
      <c r="AJ13" s="349"/>
      <c r="AK13" s="349"/>
      <c r="AL13" s="349"/>
      <c r="AM13" s="349"/>
      <c r="AN13" s="351"/>
      <c r="AO13" s="299"/>
      <c r="AP13" s="300"/>
      <c r="AX13" s="254" t="s">
        <v>13</v>
      </c>
      <c r="AY13" s="255"/>
    </row>
    <row r="14" spans="1:51" ht="18" customHeight="1">
      <c r="B14" s="301">
        <v>2</v>
      </c>
      <c r="C14" s="302">
        <v>0.38194444444444442</v>
      </c>
      <c r="D14" s="303"/>
      <c r="E14" s="304"/>
      <c r="F14" s="305"/>
      <c r="G14" s="306"/>
      <c r="H14" s="306"/>
      <c r="I14" s="307"/>
      <c r="J14" s="308" t="str">
        <f>E8</f>
        <v>宇大附属小ＳＳＳ</v>
      </c>
      <c r="K14" s="309"/>
      <c r="L14" s="309"/>
      <c r="M14" s="309"/>
      <c r="N14" s="309"/>
      <c r="O14" s="309"/>
      <c r="P14" s="310"/>
      <c r="Q14" s="314">
        <f t="shared" ref="Q14" si="0">S14+S15</f>
        <v>0</v>
      </c>
      <c r="R14" s="315"/>
      <c r="S14" s="104">
        <v>0</v>
      </c>
      <c r="T14" s="105" t="s">
        <v>171</v>
      </c>
      <c r="U14" s="104">
        <v>0</v>
      </c>
      <c r="V14" s="317">
        <f t="shared" ref="V14" si="1">U14+U15</f>
        <v>4</v>
      </c>
      <c r="W14" s="318"/>
      <c r="X14" s="320" t="str">
        <f>S6</f>
        <v>ＦＣみらい</v>
      </c>
      <c r="Y14" s="309"/>
      <c r="Z14" s="309"/>
      <c r="AA14" s="309"/>
      <c r="AB14" s="309"/>
      <c r="AC14" s="309"/>
      <c r="AD14" s="321"/>
      <c r="AE14" s="305"/>
      <c r="AF14" s="306"/>
      <c r="AG14" s="306"/>
      <c r="AH14" s="307"/>
      <c r="AI14" s="348">
        <v>1</v>
      </c>
      <c r="AJ14" s="349"/>
      <c r="AK14" s="349">
        <v>2</v>
      </c>
      <c r="AL14" s="349"/>
      <c r="AM14" s="349">
        <v>2</v>
      </c>
      <c r="AN14" s="351"/>
      <c r="AO14" s="352">
        <v>1</v>
      </c>
      <c r="AP14" s="353"/>
      <c r="AS14" s="95">
        <v>3</v>
      </c>
      <c r="AT14" s="95">
        <v>4</v>
      </c>
      <c r="AX14" s="77" t="s">
        <v>104</v>
      </c>
      <c r="AY14" s="78" t="s">
        <v>105</v>
      </c>
    </row>
    <row r="15" spans="1:51" ht="18" customHeight="1">
      <c r="B15" s="301"/>
      <c r="C15" s="302"/>
      <c r="D15" s="303"/>
      <c r="E15" s="304"/>
      <c r="F15" s="305"/>
      <c r="G15" s="306"/>
      <c r="H15" s="306"/>
      <c r="I15" s="307"/>
      <c r="J15" s="311"/>
      <c r="K15" s="312"/>
      <c r="L15" s="312"/>
      <c r="M15" s="312"/>
      <c r="N15" s="312"/>
      <c r="O15" s="312"/>
      <c r="P15" s="313"/>
      <c r="Q15" s="316"/>
      <c r="R15" s="315"/>
      <c r="S15" s="102">
        <v>0</v>
      </c>
      <c r="T15" s="103" t="s">
        <v>171</v>
      </c>
      <c r="U15" s="102">
        <v>4</v>
      </c>
      <c r="V15" s="299"/>
      <c r="W15" s="319"/>
      <c r="X15" s="322"/>
      <c r="Y15" s="312"/>
      <c r="Z15" s="312"/>
      <c r="AA15" s="312"/>
      <c r="AB15" s="312"/>
      <c r="AC15" s="312"/>
      <c r="AD15" s="323"/>
      <c r="AE15" s="305"/>
      <c r="AF15" s="306"/>
      <c r="AG15" s="306"/>
      <c r="AH15" s="307"/>
      <c r="AI15" s="348"/>
      <c r="AJ15" s="349"/>
      <c r="AK15" s="349"/>
      <c r="AL15" s="349"/>
      <c r="AM15" s="349"/>
      <c r="AN15" s="351"/>
      <c r="AO15" s="299"/>
      <c r="AP15" s="300"/>
      <c r="AX15" s="80" t="s">
        <v>109</v>
      </c>
      <c r="AY15" s="81" t="s">
        <v>110</v>
      </c>
    </row>
    <row r="16" spans="1:51" ht="18" customHeight="1">
      <c r="B16" s="301">
        <v>3</v>
      </c>
      <c r="C16" s="302">
        <v>0.41666666666666669</v>
      </c>
      <c r="D16" s="303"/>
      <c r="E16" s="304"/>
      <c r="F16" s="305"/>
      <c r="G16" s="306"/>
      <c r="H16" s="306"/>
      <c r="I16" s="307"/>
      <c r="J16" s="354" t="str">
        <f>E7</f>
        <v>ウェストフットコム</v>
      </c>
      <c r="K16" s="309"/>
      <c r="L16" s="309"/>
      <c r="M16" s="309"/>
      <c r="N16" s="309"/>
      <c r="O16" s="309"/>
      <c r="P16" s="310"/>
      <c r="Q16" s="314">
        <f t="shared" ref="Q16" si="2">S16+S17</f>
        <v>5</v>
      </c>
      <c r="R16" s="315"/>
      <c r="S16" s="104">
        <v>2</v>
      </c>
      <c r="T16" s="105" t="s">
        <v>171</v>
      </c>
      <c r="U16" s="104">
        <v>0</v>
      </c>
      <c r="V16" s="317">
        <f t="shared" ref="V16" si="3">U16+U17</f>
        <v>0</v>
      </c>
      <c r="W16" s="318"/>
      <c r="X16" s="320" t="str">
        <f>E8</f>
        <v>宇大附属小ＳＳＳ</v>
      </c>
      <c r="Y16" s="309"/>
      <c r="Z16" s="309"/>
      <c r="AA16" s="309"/>
      <c r="AB16" s="309"/>
      <c r="AC16" s="309"/>
      <c r="AD16" s="321"/>
      <c r="AE16" s="305"/>
      <c r="AF16" s="306"/>
      <c r="AG16" s="306"/>
      <c r="AH16" s="307"/>
      <c r="AI16" s="348">
        <v>4</v>
      </c>
      <c r="AJ16" s="349"/>
      <c r="AK16" s="349">
        <v>1</v>
      </c>
      <c r="AL16" s="349"/>
      <c r="AM16" s="349">
        <v>1</v>
      </c>
      <c r="AN16" s="351"/>
      <c r="AO16" s="352">
        <v>4</v>
      </c>
      <c r="AP16" s="353"/>
      <c r="AS16" s="95">
        <v>5</v>
      </c>
      <c r="AT16" s="95">
        <v>6</v>
      </c>
      <c r="AX16" s="80"/>
      <c r="AY16" s="81"/>
    </row>
    <row r="17" spans="1:51" ht="18" customHeight="1">
      <c r="B17" s="301"/>
      <c r="C17" s="302"/>
      <c r="D17" s="303"/>
      <c r="E17" s="304"/>
      <c r="F17" s="305"/>
      <c r="G17" s="306"/>
      <c r="H17" s="306"/>
      <c r="I17" s="307"/>
      <c r="J17" s="312"/>
      <c r="K17" s="312"/>
      <c r="L17" s="312"/>
      <c r="M17" s="312"/>
      <c r="N17" s="312"/>
      <c r="O17" s="312"/>
      <c r="P17" s="313"/>
      <c r="Q17" s="316"/>
      <c r="R17" s="315"/>
      <c r="S17" s="102">
        <v>3</v>
      </c>
      <c r="T17" s="103" t="s">
        <v>171</v>
      </c>
      <c r="U17" s="102">
        <v>0</v>
      </c>
      <c r="V17" s="299"/>
      <c r="W17" s="319"/>
      <c r="X17" s="322"/>
      <c r="Y17" s="312"/>
      <c r="Z17" s="312"/>
      <c r="AA17" s="312"/>
      <c r="AB17" s="312"/>
      <c r="AC17" s="312"/>
      <c r="AD17" s="323"/>
      <c r="AE17" s="305"/>
      <c r="AF17" s="306"/>
      <c r="AG17" s="306"/>
      <c r="AH17" s="307"/>
      <c r="AI17" s="348"/>
      <c r="AJ17" s="349"/>
      <c r="AK17" s="349"/>
      <c r="AL17" s="349"/>
      <c r="AM17" s="349"/>
      <c r="AN17" s="351"/>
      <c r="AO17" s="299"/>
      <c r="AP17" s="300"/>
      <c r="AX17" s="80" t="s">
        <v>114</v>
      </c>
      <c r="AY17" s="81" t="s">
        <v>115</v>
      </c>
    </row>
    <row r="18" spans="1:51" ht="18" customHeight="1">
      <c r="B18" s="301">
        <v>4</v>
      </c>
      <c r="C18" s="302">
        <v>0.44444444444444442</v>
      </c>
      <c r="D18" s="303"/>
      <c r="E18" s="304"/>
      <c r="F18" s="305"/>
      <c r="G18" s="306"/>
      <c r="H18" s="306"/>
      <c r="I18" s="307"/>
      <c r="J18" s="354" t="str">
        <f>E6</f>
        <v>雀宮ＦＣ</v>
      </c>
      <c r="K18" s="309"/>
      <c r="L18" s="309"/>
      <c r="M18" s="309"/>
      <c r="N18" s="309"/>
      <c r="O18" s="309"/>
      <c r="P18" s="310"/>
      <c r="Q18" s="314">
        <f t="shared" ref="Q18" si="4">S18+S19</f>
        <v>0</v>
      </c>
      <c r="R18" s="315"/>
      <c r="S18" s="104">
        <v>0</v>
      </c>
      <c r="T18" s="105" t="s">
        <v>171</v>
      </c>
      <c r="U18" s="104">
        <v>0</v>
      </c>
      <c r="V18" s="317">
        <f t="shared" ref="V18" si="5">U18+U19</f>
        <v>3</v>
      </c>
      <c r="W18" s="318"/>
      <c r="X18" s="320" t="str">
        <f>S6</f>
        <v>ＦＣみらい</v>
      </c>
      <c r="Y18" s="309"/>
      <c r="Z18" s="309"/>
      <c r="AA18" s="309"/>
      <c r="AB18" s="309"/>
      <c r="AC18" s="309"/>
      <c r="AD18" s="321"/>
      <c r="AE18" s="305"/>
      <c r="AF18" s="306"/>
      <c r="AG18" s="306"/>
      <c r="AH18" s="307"/>
      <c r="AI18" s="348">
        <v>2</v>
      </c>
      <c r="AJ18" s="349"/>
      <c r="AK18" s="349">
        <v>3</v>
      </c>
      <c r="AL18" s="349"/>
      <c r="AM18" s="349">
        <v>3</v>
      </c>
      <c r="AN18" s="351"/>
      <c r="AO18" s="352">
        <v>2</v>
      </c>
      <c r="AP18" s="353"/>
      <c r="AS18" s="95">
        <v>7</v>
      </c>
      <c r="AT18" s="95">
        <v>8</v>
      </c>
      <c r="AX18" s="80" t="s">
        <v>119</v>
      </c>
      <c r="AY18" s="81" t="s">
        <v>120</v>
      </c>
    </row>
    <row r="19" spans="1:51" ht="18" customHeight="1">
      <c r="B19" s="301"/>
      <c r="C19" s="302"/>
      <c r="D19" s="303"/>
      <c r="E19" s="304"/>
      <c r="F19" s="305"/>
      <c r="G19" s="306"/>
      <c r="H19" s="306"/>
      <c r="I19" s="307"/>
      <c r="J19" s="312"/>
      <c r="K19" s="312"/>
      <c r="L19" s="312"/>
      <c r="M19" s="312"/>
      <c r="N19" s="312"/>
      <c r="O19" s="312"/>
      <c r="P19" s="313"/>
      <c r="Q19" s="316"/>
      <c r="R19" s="315"/>
      <c r="S19" s="102">
        <v>0</v>
      </c>
      <c r="T19" s="103" t="s">
        <v>171</v>
      </c>
      <c r="U19" s="102">
        <v>3</v>
      </c>
      <c r="V19" s="299"/>
      <c r="W19" s="319"/>
      <c r="X19" s="322"/>
      <c r="Y19" s="312"/>
      <c r="Z19" s="312"/>
      <c r="AA19" s="312"/>
      <c r="AB19" s="312"/>
      <c r="AC19" s="312"/>
      <c r="AD19" s="323"/>
      <c r="AE19" s="305"/>
      <c r="AF19" s="306"/>
      <c r="AG19" s="306"/>
      <c r="AH19" s="307"/>
      <c r="AI19" s="348"/>
      <c r="AJ19" s="349"/>
      <c r="AK19" s="349"/>
      <c r="AL19" s="349"/>
      <c r="AM19" s="349"/>
      <c r="AN19" s="351"/>
      <c r="AO19" s="299"/>
      <c r="AP19" s="300"/>
    </row>
    <row r="20" spans="1:51" ht="18" customHeight="1">
      <c r="B20" s="301">
        <v>5</v>
      </c>
      <c r="C20" s="302"/>
      <c r="D20" s="303"/>
      <c r="E20" s="304"/>
      <c r="F20" s="305"/>
      <c r="G20" s="306"/>
      <c r="H20" s="306"/>
      <c r="I20" s="307"/>
      <c r="J20" s="364"/>
      <c r="K20" s="309"/>
      <c r="L20" s="309"/>
      <c r="M20" s="309"/>
      <c r="N20" s="309"/>
      <c r="O20" s="309"/>
      <c r="P20" s="310"/>
      <c r="Q20" s="314">
        <f t="shared" ref="Q20" si="6">S20+S21</f>
        <v>0</v>
      </c>
      <c r="R20" s="315"/>
      <c r="S20" s="104"/>
      <c r="T20" s="105" t="s">
        <v>171</v>
      </c>
      <c r="U20" s="104"/>
      <c r="V20" s="317">
        <f t="shared" ref="V20" si="7">U20+U21</f>
        <v>0</v>
      </c>
      <c r="W20" s="318"/>
      <c r="X20" s="370"/>
      <c r="Y20" s="309"/>
      <c r="Z20" s="309"/>
      <c r="AA20" s="309"/>
      <c r="AB20" s="309"/>
      <c r="AC20" s="309"/>
      <c r="AD20" s="321"/>
      <c r="AE20" s="305"/>
      <c r="AF20" s="306"/>
      <c r="AG20" s="306"/>
      <c r="AH20" s="307"/>
      <c r="AI20" s="348"/>
      <c r="AJ20" s="349"/>
      <c r="AK20" s="349"/>
      <c r="AL20" s="349"/>
      <c r="AM20" s="349"/>
      <c r="AN20" s="351"/>
      <c r="AO20" s="352"/>
      <c r="AP20" s="353"/>
      <c r="AS20" s="95">
        <v>9</v>
      </c>
      <c r="AT20" s="95">
        <v>1</v>
      </c>
    </row>
    <row r="21" spans="1:51" ht="18" customHeight="1">
      <c r="B21" s="301"/>
      <c r="C21" s="302"/>
      <c r="D21" s="303"/>
      <c r="E21" s="304"/>
      <c r="F21" s="305"/>
      <c r="G21" s="306"/>
      <c r="H21" s="306"/>
      <c r="I21" s="307"/>
      <c r="J21" s="312"/>
      <c r="K21" s="312"/>
      <c r="L21" s="312"/>
      <c r="M21" s="312"/>
      <c r="N21" s="312"/>
      <c r="O21" s="312"/>
      <c r="P21" s="313"/>
      <c r="Q21" s="316"/>
      <c r="R21" s="315"/>
      <c r="S21" s="102"/>
      <c r="T21" s="103" t="s">
        <v>171</v>
      </c>
      <c r="U21" s="102"/>
      <c r="V21" s="299"/>
      <c r="W21" s="319"/>
      <c r="X21" s="322"/>
      <c r="Y21" s="312"/>
      <c r="Z21" s="312"/>
      <c r="AA21" s="312"/>
      <c r="AB21" s="312"/>
      <c r="AC21" s="312"/>
      <c r="AD21" s="323"/>
      <c r="AE21" s="305"/>
      <c r="AF21" s="306"/>
      <c r="AG21" s="306"/>
      <c r="AH21" s="307"/>
      <c r="AI21" s="348"/>
      <c r="AJ21" s="349"/>
      <c r="AK21" s="349"/>
      <c r="AL21" s="349"/>
      <c r="AM21" s="349"/>
      <c r="AN21" s="351"/>
      <c r="AO21" s="299"/>
      <c r="AP21" s="300"/>
    </row>
    <row r="22" spans="1:51" ht="18" customHeight="1">
      <c r="B22" s="301">
        <v>6</v>
      </c>
      <c r="C22" s="302"/>
      <c r="D22" s="303"/>
      <c r="E22" s="304"/>
      <c r="F22" s="305"/>
      <c r="G22" s="306"/>
      <c r="H22" s="306"/>
      <c r="I22" s="307"/>
      <c r="J22" s="364"/>
      <c r="K22" s="309"/>
      <c r="L22" s="309"/>
      <c r="M22" s="309"/>
      <c r="N22" s="309"/>
      <c r="O22" s="309"/>
      <c r="P22" s="310"/>
      <c r="Q22" s="314">
        <f t="shared" ref="Q22" si="8">S22+S23</f>
        <v>0</v>
      </c>
      <c r="R22" s="315"/>
      <c r="S22" s="104"/>
      <c r="T22" s="105" t="s">
        <v>171</v>
      </c>
      <c r="U22" s="104"/>
      <c r="V22" s="317">
        <f t="shared" ref="V22" si="9">U22+U23</f>
        <v>0</v>
      </c>
      <c r="W22" s="318"/>
      <c r="X22" s="370"/>
      <c r="Y22" s="309"/>
      <c r="Z22" s="309"/>
      <c r="AA22" s="309"/>
      <c r="AB22" s="309"/>
      <c r="AC22" s="309"/>
      <c r="AD22" s="321"/>
      <c r="AE22" s="305"/>
      <c r="AF22" s="306"/>
      <c r="AG22" s="306"/>
      <c r="AH22" s="307"/>
      <c r="AI22" s="348"/>
      <c r="AJ22" s="349"/>
      <c r="AK22" s="349"/>
      <c r="AL22" s="349"/>
      <c r="AM22" s="349"/>
      <c r="AN22" s="351"/>
      <c r="AO22" s="352"/>
      <c r="AP22" s="353"/>
      <c r="AS22" s="95">
        <v>2</v>
      </c>
      <c r="AT22" s="95">
        <v>3</v>
      </c>
    </row>
    <row r="23" spans="1:51" ht="18" customHeight="1" thickBot="1">
      <c r="B23" s="357"/>
      <c r="C23" s="358"/>
      <c r="D23" s="359"/>
      <c r="E23" s="360"/>
      <c r="F23" s="361"/>
      <c r="G23" s="362"/>
      <c r="H23" s="362"/>
      <c r="I23" s="363"/>
      <c r="J23" s="365"/>
      <c r="K23" s="365"/>
      <c r="L23" s="365"/>
      <c r="M23" s="365"/>
      <c r="N23" s="365"/>
      <c r="O23" s="365"/>
      <c r="P23" s="366"/>
      <c r="Q23" s="367"/>
      <c r="R23" s="368"/>
      <c r="S23" s="115"/>
      <c r="T23" s="116" t="s">
        <v>171</v>
      </c>
      <c r="U23" s="115"/>
      <c r="V23" s="355"/>
      <c r="W23" s="369"/>
      <c r="X23" s="371"/>
      <c r="Y23" s="365"/>
      <c r="Z23" s="365"/>
      <c r="AA23" s="365"/>
      <c r="AB23" s="365"/>
      <c r="AC23" s="365"/>
      <c r="AD23" s="372"/>
      <c r="AE23" s="361"/>
      <c r="AF23" s="362"/>
      <c r="AG23" s="362"/>
      <c r="AH23" s="363"/>
      <c r="AI23" s="373"/>
      <c r="AJ23" s="374"/>
      <c r="AK23" s="374"/>
      <c r="AL23" s="374"/>
      <c r="AM23" s="374"/>
      <c r="AN23" s="375"/>
      <c r="AO23" s="355"/>
      <c r="AP23" s="356"/>
    </row>
    <row r="24" spans="1:51" ht="18" customHeight="1" thickBot="1">
      <c r="B24" s="106"/>
      <c r="C24" s="107"/>
      <c r="D24" s="107"/>
      <c r="E24" s="107"/>
      <c r="F24" s="106"/>
      <c r="G24" s="106"/>
      <c r="H24" s="106"/>
      <c r="I24" s="106"/>
      <c r="J24" s="106"/>
      <c r="K24" s="108"/>
      <c r="L24" s="108"/>
      <c r="M24" s="109"/>
      <c r="N24" s="110"/>
      <c r="O24" s="109"/>
      <c r="P24" s="108"/>
      <c r="Q24" s="108"/>
      <c r="R24" s="106"/>
      <c r="S24" s="106"/>
      <c r="T24" s="106"/>
      <c r="U24" s="106"/>
      <c r="V24" s="106"/>
      <c r="W24" s="111"/>
      <c r="X24" s="111"/>
      <c r="Y24" s="111"/>
      <c r="Z24" s="111"/>
      <c r="AA24" s="111"/>
      <c r="AB24" s="111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</row>
    <row r="25" spans="1:51" ht="30" customHeight="1" thickBot="1">
      <c r="B25" s="95"/>
      <c r="C25" s="95"/>
      <c r="D25" s="389" t="s">
        <v>172</v>
      </c>
      <c r="E25" s="390"/>
      <c r="F25" s="390"/>
      <c r="G25" s="390"/>
      <c r="H25" s="390"/>
      <c r="I25" s="390"/>
      <c r="J25" s="390" t="s">
        <v>167</v>
      </c>
      <c r="K25" s="390"/>
      <c r="L25" s="390"/>
      <c r="M25" s="390"/>
      <c r="N25" s="390"/>
      <c r="O25" s="390"/>
      <c r="P25" s="390"/>
      <c r="Q25" s="390"/>
      <c r="R25" s="390" t="s">
        <v>173</v>
      </c>
      <c r="S25" s="390"/>
      <c r="T25" s="390"/>
      <c r="U25" s="390"/>
      <c r="V25" s="390"/>
      <c r="W25" s="390"/>
      <c r="X25" s="390"/>
      <c r="Y25" s="390"/>
      <c r="Z25" s="390"/>
      <c r="AA25" s="390" t="s">
        <v>174</v>
      </c>
      <c r="AB25" s="390"/>
      <c r="AC25" s="390"/>
      <c r="AD25" s="390" t="s">
        <v>175</v>
      </c>
      <c r="AE25" s="390"/>
      <c r="AF25" s="390"/>
      <c r="AG25" s="390"/>
      <c r="AH25" s="390"/>
      <c r="AI25" s="390"/>
      <c r="AJ25" s="390"/>
      <c r="AK25" s="390"/>
      <c r="AL25" s="390"/>
      <c r="AM25" s="391"/>
      <c r="AN25" s="95"/>
      <c r="AO25" s="95"/>
      <c r="AP25" s="95"/>
    </row>
    <row r="26" spans="1:51" ht="30" customHeight="1">
      <c r="B26" s="95"/>
      <c r="C26" s="95"/>
      <c r="D26" s="380" t="s">
        <v>176</v>
      </c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2"/>
      <c r="AB26" s="382"/>
      <c r="AC26" s="382"/>
      <c r="AD26" s="383"/>
      <c r="AE26" s="383"/>
      <c r="AF26" s="383"/>
      <c r="AG26" s="383"/>
      <c r="AH26" s="383"/>
      <c r="AI26" s="383"/>
      <c r="AJ26" s="383"/>
      <c r="AK26" s="383"/>
      <c r="AL26" s="383"/>
      <c r="AM26" s="384"/>
      <c r="AN26" s="95"/>
      <c r="AO26" s="95"/>
      <c r="AP26" s="95"/>
    </row>
    <row r="27" spans="1:51" ht="30" customHeight="1">
      <c r="B27" s="95"/>
      <c r="C27" s="95"/>
      <c r="D27" s="385" t="s">
        <v>176</v>
      </c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7"/>
      <c r="AE27" s="387"/>
      <c r="AF27" s="387"/>
      <c r="AG27" s="387"/>
      <c r="AH27" s="387"/>
      <c r="AI27" s="387"/>
      <c r="AJ27" s="387"/>
      <c r="AK27" s="387"/>
      <c r="AL27" s="387"/>
      <c r="AM27" s="388"/>
      <c r="AN27" s="95"/>
      <c r="AO27" s="95"/>
      <c r="AP27" s="95"/>
    </row>
    <row r="28" spans="1:51" ht="30" customHeight="1" thickBot="1">
      <c r="B28" s="95"/>
      <c r="C28" s="95"/>
      <c r="D28" s="376" t="s">
        <v>176</v>
      </c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8"/>
      <c r="AE28" s="378"/>
      <c r="AF28" s="378"/>
      <c r="AG28" s="378"/>
      <c r="AH28" s="378"/>
      <c r="AI28" s="378"/>
      <c r="AJ28" s="378"/>
      <c r="AK28" s="378"/>
      <c r="AL28" s="378"/>
      <c r="AM28" s="379"/>
      <c r="AN28" s="95"/>
      <c r="AO28" s="95"/>
      <c r="AP28" s="95"/>
    </row>
    <row r="29" spans="1:51" ht="18" customHeight="1">
      <c r="A29" s="265" t="s">
        <v>219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</row>
    <row r="30" spans="1:51" ht="18" customHeight="1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</row>
    <row r="31" spans="1:51" ht="18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</row>
    <row r="32" spans="1:51" ht="24.95" customHeight="1">
      <c r="B32" s="95"/>
      <c r="C32" s="268" t="s">
        <v>157</v>
      </c>
      <c r="D32" s="268"/>
      <c r="E32" s="268"/>
      <c r="F32" s="268"/>
      <c r="G32" s="269" t="s">
        <v>205</v>
      </c>
      <c r="H32" s="269"/>
      <c r="I32" s="269"/>
      <c r="J32" s="269"/>
      <c r="K32" s="269"/>
      <c r="L32" s="269"/>
      <c r="M32" s="269"/>
      <c r="N32" s="269"/>
      <c r="O32" s="269"/>
      <c r="P32" s="268" t="s">
        <v>158</v>
      </c>
      <c r="Q32" s="268"/>
      <c r="R32" s="268"/>
      <c r="S32" s="268"/>
      <c r="T32" s="403" t="s">
        <v>215</v>
      </c>
      <c r="U32" s="268"/>
      <c r="V32" s="268"/>
      <c r="W32" s="268"/>
      <c r="X32" s="268"/>
      <c r="Y32" s="268"/>
      <c r="Z32" s="268"/>
      <c r="AA32" s="268"/>
      <c r="AB32" s="268"/>
      <c r="AC32" s="268" t="s">
        <v>159</v>
      </c>
      <c r="AD32" s="268"/>
      <c r="AE32" s="268"/>
      <c r="AF32" s="268"/>
      <c r="AG32" s="270">
        <v>44101</v>
      </c>
      <c r="AH32" s="271"/>
      <c r="AI32" s="271"/>
      <c r="AJ32" s="271"/>
      <c r="AK32" s="271"/>
      <c r="AL32" s="271"/>
      <c r="AM32" s="272" t="s">
        <v>186</v>
      </c>
      <c r="AN32" s="272"/>
      <c r="AO32" s="273"/>
      <c r="AP32" s="112"/>
    </row>
    <row r="33" spans="2:55" ht="18" customHeight="1">
      <c r="B33" s="9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113"/>
      <c r="Y33" s="113"/>
      <c r="Z33" s="113"/>
      <c r="AA33" s="113"/>
      <c r="AB33" s="113"/>
      <c r="AC33" s="113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2:55" ht="24.95" customHeight="1">
      <c r="B34" s="95"/>
      <c r="C34" s="402">
        <v>1</v>
      </c>
      <c r="D34" s="402"/>
      <c r="E34" s="422" t="s">
        <v>162</v>
      </c>
      <c r="F34" s="423"/>
      <c r="G34" s="423"/>
      <c r="H34" s="423"/>
      <c r="I34" s="423"/>
      <c r="J34" s="423"/>
      <c r="K34" s="423"/>
      <c r="L34" s="423"/>
      <c r="M34" s="423"/>
      <c r="N34" s="424"/>
      <c r="O34" s="96"/>
      <c r="P34" s="96"/>
      <c r="Q34" s="425">
        <v>4</v>
      </c>
      <c r="R34" s="426"/>
      <c r="S34" s="422" t="s">
        <v>211</v>
      </c>
      <c r="T34" s="423"/>
      <c r="U34" s="423"/>
      <c r="V34" s="423"/>
      <c r="W34" s="423"/>
      <c r="X34" s="423"/>
      <c r="Y34" s="423"/>
      <c r="Z34" s="423"/>
      <c r="AA34" s="423"/>
      <c r="AB34" s="424"/>
      <c r="AC34" s="97"/>
      <c r="AD34" s="96"/>
      <c r="AE34" s="427">
        <v>7</v>
      </c>
      <c r="AF34" s="428"/>
      <c r="AG34" s="429" t="s">
        <v>216</v>
      </c>
      <c r="AH34" s="430"/>
      <c r="AI34" s="430"/>
      <c r="AJ34" s="430"/>
      <c r="AK34" s="430"/>
      <c r="AL34" s="430"/>
      <c r="AM34" s="430"/>
      <c r="AN34" s="430"/>
      <c r="AO34" s="430"/>
      <c r="AP34" s="431"/>
    </row>
    <row r="35" spans="2:55" ht="24.95" customHeight="1">
      <c r="B35" s="95"/>
      <c r="C35" s="394">
        <v>2</v>
      </c>
      <c r="D35" s="394"/>
      <c r="E35" s="395" t="s">
        <v>208</v>
      </c>
      <c r="F35" s="396"/>
      <c r="G35" s="396"/>
      <c r="H35" s="396"/>
      <c r="I35" s="396"/>
      <c r="J35" s="396"/>
      <c r="K35" s="396"/>
      <c r="L35" s="396"/>
      <c r="M35" s="396"/>
      <c r="N35" s="397"/>
      <c r="O35" s="96"/>
      <c r="P35" s="96"/>
      <c r="Q35" s="420">
        <v>5</v>
      </c>
      <c r="R35" s="421"/>
      <c r="S35" s="285" t="s">
        <v>212</v>
      </c>
      <c r="T35" s="286"/>
      <c r="U35" s="286"/>
      <c r="V35" s="286"/>
      <c r="W35" s="286"/>
      <c r="X35" s="286"/>
      <c r="Y35" s="286"/>
      <c r="Z35" s="286"/>
      <c r="AA35" s="286"/>
      <c r="AB35" s="287"/>
      <c r="AC35" s="97"/>
      <c r="AD35" s="96"/>
      <c r="AE35" s="418">
        <v>8</v>
      </c>
      <c r="AF35" s="419"/>
      <c r="AG35" s="275" t="s">
        <v>163</v>
      </c>
      <c r="AH35" s="276"/>
      <c r="AI35" s="276"/>
      <c r="AJ35" s="276"/>
      <c r="AK35" s="276"/>
      <c r="AL35" s="276"/>
      <c r="AM35" s="276"/>
      <c r="AN35" s="276"/>
      <c r="AO35" s="276"/>
      <c r="AP35" s="277"/>
    </row>
    <row r="36" spans="2:55" ht="24.95" customHeight="1">
      <c r="B36" s="95"/>
      <c r="C36" s="392">
        <v>3</v>
      </c>
      <c r="D36" s="392"/>
      <c r="E36" s="279" t="s">
        <v>209</v>
      </c>
      <c r="F36" s="280"/>
      <c r="G36" s="280"/>
      <c r="H36" s="280"/>
      <c r="I36" s="280"/>
      <c r="J36" s="280"/>
      <c r="K36" s="280"/>
      <c r="L36" s="280"/>
      <c r="M36" s="280"/>
      <c r="N36" s="281"/>
      <c r="O36" s="96"/>
      <c r="P36" s="96"/>
      <c r="Q36" s="418">
        <v>6</v>
      </c>
      <c r="R36" s="419"/>
      <c r="S36" s="275" t="s">
        <v>215</v>
      </c>
      <c r="T36" s="276"/>
      <c r="U36" s="276"/>
      <c r="V36" s="276"/>
      <c r="W36" s="276"/>
      <c r="X36" s="276"/>
      <c r="Y36" s="276"/>
      <c r="Z36" s="276"/>
      <c r="AA36" s="276"/>
      <c r="AB36" s="277"/>
      <c r="AC36" s="97"/>
      <c r="AD36" s="96"/>
      <c r="AE36" s="282"/>
      <c r="AF36" s="282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</row>
    <row r="37" spans="2:55" ht="18" customHeight="1">
      <c r="B37" s="95"/>
      <c r="C37" s="114"/>
      <c r="D37" s="112"/>
      <c r="E37" s="112"/>
      <c r="F37" s="112"/>
      <c r="G37" s="112"/>
      <c r="H37" s="112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112"/>
      <c r="U37" s="95"/>
      <c r="V37" s="112"/>
      <c r="W37" s="95"/>
      <c r="X37" s="112"/>
      <c r="Y37" s="95"/>
      <c r="Z37" s="112"/>
      <c r="AA37" s="95"/>
      <c r="AB37" s="112"/>
      <c r="AC37" s="112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</row>
    <row r="38" spans="2:55" ht="21.95" customHeight="1" thickBot="1">
      <c r="B38" s="95" t="s">
        <v>164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</row>
    <row r="39" spans="2:55" ht="21.95" customHeight="1" thickBot="1">
      <c r="B39" s="99"/>
      <c r="C39" s="342" t="s">
        <v>165</v>
      </c>
      <c r="D39" s="343"/>
      <c r="E39" s="327"/>
      <c r="F39" s="342" t="s">
        <v>166</v>
      </c>
      <c r="G39" s="343"/>
      <c r="H39" s="343"/>
      <c r="I39" s="327"/>
      <c r="J39" s="343" t="s">
        <v>167</v>
      </c>
      <c r="K39" s="343"/>
      <c r="L39" s="343"/>
      <c r="M39" s="343"/>
      <c r="N39" s="343"/>
      <c r="O39" s="343"/>
      <c r="P39" s="344"/>
      <c r="Q39" s="345" t="s">
        <v>168</v>
      </c>
      <c r="R39" s="345"/>
      <c r="S39" s="345"/>
      <c r="T39" s="345"/>
      <c r="U39" s="345"/>
      <c r="V39" s="345"/>
      <c r="W39" s="345"/>
      <c r="X39" s="326" t="s">
        <v>167</v>
      </c>
      <c r="Y39" s="343"/>
      <c r="Z39" s="343"/>
      <c r="AA39" s="343"/>
      <c r="AB39" s="343"/>
      <c r="AC39" s="343"/>
      <c r="AD39" s="327"/>
      <c r="AE39" s="342" t="s">
        <v>166</v>
      </c>
      <c r="AF39" s="343"/>
      <c r="AG39" s="343"/>
      <c r="AH39" s="327"/>
      <c r="AI39" s="324" t="s">
        <v>169</v>
      </c>
      <c r="AJ39" s="325"/>
      <c r="AK39" s="325"/>
      <c r="AL39" s="325"/>
      <c r="AM39" s="325"/>
      <c r="AN39" s="325"/>
      <c r="AO39" s="326" t="s">
        <v>170</v>
      </c>
      <c r="AP39" s="327"/>
      <c r="AY39" s="152"/>
      <c r="AZ39" s="156"/>
      <c r="BA39" s="156"/>
      <c r="BB39" s="263"/>
      <c r="BC39" s="264"/>
    </row>
    <row r="40" spans="2:55" ht="18" customHeight="1">
      <c r="B40" s="328">
        <v>1</v>
      </c>
      <c r="C40" s="329">
        <v>0.52083333333333337</v>
      </c>
      <c r="D40" s="330"/>
      <c r="E40" s="331"/>
      <c r="F40" s="332"/>
      <c r="G40" s="333"/>
      <c r="H40" s="333"/>
      <c r="I40" s="334"/>
      <c r="J40" s="335" t="str">
        <f>S35</f>
        <v>ＦＣグランディール</v>
      </c>
      <c r="K40" s="336"/>
      <c r="L40" s="336"/>
      <c r="M40" s="336"/>
      <c r="N40" s="336"/>
      <c r="O40" s="336"/>
      <c r="P40" s="337"/>
      <c r="Q40" s="338">
        <f>S40+S41</f>
        <v>8</v>
      </c>
      <c r="R40" s="339"/>
      <c r="S40" s="100">
        <v>5</v>
      </c>
      <c r="T40" s="101" t="s">
        <v>171</v>
      </c>
      <c r="U40" s="100">
        <v>1</v>
      </c>
      <c r="V40" s="317">
        <f>U40+U41</f>
        <v>1</v>
      </c>
      <c r="W40" s="318"/>
      <c r="X40" s="340" t="str">
        <f>S36</f>
        <v>カテット白沢ＳＳ</v>
      </c>
      <c r="Y40" s="336"/>
      <c r="Z40" s="336"/>
      <c r="AA40" s="336"/>
      <c r="AB40" s="336"/>
      <c r="AC40" s="336"/>
      <c r="AD40" s="341"/>
      <c r="AE40" s="332"/>
      <c r="AF40" s="333"/>
      <c r="AG40" s="333"/>
      <c r="AH40" s="334"/>
      <c r="AI40" s="346">
        <v>7</v>
      </c>
      <c r="AJ40" s="347"/>
      <c r="AK40" s="347">
        <v>8</v>
      </c>
      <c r="AL40" s="347"/>
      <c r="AM40" s="347">
        <v>8</v>
      </c>
      <c r="AN40" s="350"/>
      <c r="AO40" s="297">
        <v>7</v>
      </c>
      <c r="AP40" s="298"/>
      <c r="AS40" s="95">
        <v>1</v>
      </c>
      <c r="AT40" s="95">
        <v>3</v>
      </c>
      <c r="AY40" s="152"/>
      <c r="AZ40" s="156"/>
      <c r="BA40" s="156"/>
      <c r="BB40" s="260"/>
      <c r="BC40" s="261"/>
    </row>
    <row r="41" spans="2:55" ht="18" customHeight="1">
      <c r="B41" s="301"/>
      <c r="C41" s="302"/>
      <c r="D41" s="303"/>
      <c r="E41" s="304"/>
      <c r="F41" s="305"/>
      <c r="G41" s="306"/>
      <c r="H41" s="306"/>
      <c r="I41" s="307"/>
      <c r="J41" s="312"/>
      <c r="K41" s="312"/>
      <c r="L41" s="312"/>
      <c r="M41" s="312"/>
      <c r="N41" s="312"/>
      <c r="O41" s="312"/>
      <c r="P41" s="313"/>
      <c r="Q41" s="316"/>
      <c r="R41" s="315"/>
      <c r="S41" s="102">
        <v>3</v>
      </c>
      <c r="T41" s="103" t="s">
        <v>171</v>
      </c>
      <c r="U41" s="102">
        <v>0</v>
      </c>
      <c r="V41" s="299"/>
      <c r="W41" s="319"/>
      <c r="X41" s="322"/>
      <c r="Y41" s="312"/>
      <c r="Z41" s="312"/>
      <c r="AA41" s="312"/>
      <c r="AB41" s="312"/>
      <c r="AC41" s="312"/>
      <c r="AD41" s="323"/>
      <c r="AE41" s="305"/>
      <c r="AF41" s="306"/>
      <c r="AG41" s="306"/>
      <c r="AH41" s="307"/>
      <c r="AI41" s="348"/>
      <c r="AJ41" s="349"/>
      <c r="AK41" s="349"/>
      <c r="AL41" s="349"/>
      <c r="AM41" s="349"/>
      <c r="AN41" s="351"/>
      <c r="AO41" s="299"/>
      <c r="AP41" s="300"/>
      <c r="AY41" s="153"/>
      <c r="AZ41" s="156"/>
      <c r="BA41" s="156"/>
      <c r="BB41" s="260"/>
      <c r="BC41" s="262"/>
    </row>
    <row r="42" spans="2:55" ht="18" customHeight="1">
      <c r="B42" s="301">
        <v>2</v>
      </c>
      <c r="C42" s="302">
        <v>0.54861111111111105</v>
      </c>
      <c r="D42" s="303"/>
      <c r="E42" s="304"/>
      <c r="F42" s="305"/>
      <c r="G42" s="306"/>
      <c r="H42" s="306"/>
      <c r="I42" s="307"/>
      <c r="J42" s="354" t="str">
        <f>AG34</f>
        <v>上河内ＪＳＣ</v>
      </c>
      <c r="K42" s="309"/>
      <c r="L42" s="309"/>
      <c r="M42" s="309"/>
      <c r="N42" s="309"/>
      <c r="O42" s="309"/>
      <c r="P42" s="310"/>
      <c r="Q42" s="314">
        <f t="shared" ref="Q42" si="10">S42+S43</f>
        <v>3</v>
      </c>
      <c r="R42" s="315"/>
      <c r="S42" s="104">
        <v>3</v>
      </c>
      <c r="T42" s="105" t="s">
        <v>171</v>
      </c>
      <c r="U42" s="104">
        <v>1</v>
      </c>
      <c r="V42" s="317">
        <f t="shared" ref="V42" si="11">U42+U43</f>
        <v>2</v>
      </c>
      <c r="W42" s="318"/>
      <c r="X42" s="320" t="str">
        <f>AG35</f>
        <v>Ｓ４スペランツァ</v>
      </c>
      <c r="Y42" s="309"/>
      <c r="Z42" s="309"/>
      <c r="AA42" s="309"/>
      <c r="AB42" s="309"/>
      <c r="AC42" s="309"/>
      <c r="AD42" s="321"/>
      <c r="AE42" s="305"/>
      <c r="AF42" s="306"/>
      <c r="AG42" s="306"/>
      <c r="AH42" s="307"/>
      <c r="AI42" s="348">
        <v>6</v>
      </c>
      <c r="AJ42" s="349"/>
      <c r="AK42" s="349">
        <v>5</v>
      </c>
      <c r="AL42" s="349"/>
      <c r="AM42" s="349">
        <v>5</v>
      </c>
      <c r="AN42" s="351"/>
      <c r="AO42" s="352">
        <v>6</v>
      </c>
      <c r="AP42" s="353"/>
      <c r="AS42" s="95">
        <v>6</v>
      </c>
      <c r="AT42" s="95">
        <v>8</v>
      </c>
      <c r="AY42" s="154"/>
      <c r="AZ42" s="156"/>
      <c r="BA42" s="156"/>
      <c r="BB42" s="155"/>
      <c r="BC42" s="154"/>
    </row>
    <row r="43" spans="2:55" ht="18" customHeight="1">
      <c r="B43" s="301"/>
      <c r="C43" s="302"/>
      <c r="D43" s="303"/>
      <c r="E43" s="304"/>
      <c r="F43" s="305"/>
      <c r="G43" s="306"/>
      <c r="H43" s="306"/>
      <c r="I43" s="307"/>
      <c r="J43" s="312"/>
      <c r="K43" s="312"/>
      <c r="L43" s="312"/>
      <c r="M43" s="312"/>
      <c r="N43" s="312"/>
      <c r="O43" s="312"/>
      <c r="P43" s="313"/>
      <c r="Q43" s="316"/>
      <c r="R43" s="315"/>
      <c r="S43" s="102">
        <v>0</v>
      </c>
      <c r="T43" s="103" t="s">
        <v>171</v>
      </c>
      <c r="U43" s="102">
        <v>1</v>
      </c>
      <c r="V43" s="299"/>
      <c r="W43" s="319"/>
      <c r="X43" s="322"/>
      <c r="Y43" s="312"/>
      <c r="Z43" s="312"/>
      <c r="AA43" s="312"/>
      <c r="AB43" s="312"/>
      <c r="AC43" s="312"/>
      <c r="AD43" s="323"/>
      <c r="AE43" s="305"/>
      <c r="AF43" s="306"/>
      <c r="AG43" s="306"/>
      <c r="AH43" s="307"/>
      <c r="AI43" s="348"/>
      <c r="AJ43" s="349"/>
      <c r="AK43" s="349"/>
      <c r="AL43" s="349"/>
      <c r="AM43" s="349"/>
      <c r="AN43" s="351"/>
      <c r="AO43" s="299"/>
      <c r="AP43" s="300"/>
      <c r="AY43" s="154"/>
      <c r="AZ43" s="156"/>
      <c r="BA43" s="156"/>
      <c r="BB43" s="155"/>
      <c r="BC43" s="154"/>
    </row>
    <row r="44" spans="2:55" ht="18" customHeight="1">
      <c r="B44" s="301">
        <v>3</v>
      </c>
      <c r="C44" s="302">
        <v>0.58333333333333337</v>
      </c>
      <c r="D44" s="303"/>
      <c r="E44" s="304"/>
      <c r="F44" s="305"/>
      <c r="G44" s="306"/>
      <c r="H44" s="306"/>
      <c r="I44" s="307"/>
      <c r="J44" s="354" t="str">
        <f>S35</f>
        <v>ＦＣグランディール</v>
      </c>
      <c r="K44" s="309"/>
      <c r="L44" s="309"/>
      <c r="M44" s="309"/>
      <c r="N44" s="309"/>
      <c r="O44" s="309"/>
      <c r="P44" s="310"/>
      <c r="Q44" s="314">
        <f t="shared" ref="Q44" si="12">S44+S45</f>
        <v>0</v>
      </c>
      <c r="R44" s="315"/>
      <c r="S44" s="104">
        <v>0</v>
      </c>
      <c r="T44" s="105" t="s">
        <v>171</v>
      </c>
      <c r="U44" s="104">
        <v>1</v>
      </c>
      <c r="V44" s="317">
        <f t="shared" ref="V44" si="13">U44+U45</f>
        <v>1</v>
      </c>
      <c r="W44" s="318"/>
      <c r="X44" s="320" t="str">
        <f>AG34</f>
        <v>上河内ＪＳＣ</v>
      </c>
      <c r="Y44" s="309"/>
      <c r="Z44" s="309"/>
      <c r="AA44" s="309"/>
      <c r="AB44" s="309"/>
      <c r="AC44" s="309"/>
      <c r="AD44" s="321"/>
      <c r="AE44" s="305"/>
      <c r="AF44" s="306"/>
      <c r="AG44" s="306"/>
      <c r="AH44" s="307"/>
      <c r="AI44" s="348">
        <v>8</v>
      </c>
      <c r="AJ44" s="349"/>
      <c r="AK44" s="349">
        <v>6</v>
      </c>
      <c r="AL44" s="349"/>
      <c r="AM44" s="349">
        <v>6</v>
      </c>
      <c r="AN44" s="351"/>
      <c r="AO44" s="352">
        <v>8</v>
      </c>
      <c r="AP44" s="353"/>
      <c r="AS44" s="95">
        <v>2</v>
      </c>
      <c r="AT44" s="95">
        <v>4</v>
      </c>
      <c r="AY44" s="154"/>
      <c r="AZ44" s="156"/>
      <c r="BA44" s="156"/>
      <c r="BB44" s="155"/>
      <c r="BC44" s="154"/>
    </row>
    <row r="45" spans="2:55" ht="18" customHeight="1">
      <c r="B45" s="301"/>
      <c r="C45" s="302"/>
      <c r="D45" s="303"/>
      <c r="E45" s="304"/>
      <c r="F45" s="305"/>
      <c r="G45" s="306"/>
      <c r="H45" s="306"/>
      <c r="I45" s="307"/>
      <c r="J45" s="312"/>
      <c r="K45" s="312"/>
      <c r="L45" s="312"/>
      <c r="M45" s="312"/>
      <c r="N45" s="312"/>
      <c r="O45" s="312"/>
      <c r="P45" s="313"/>
      <c r="Q45" s="316"/>
      <c r="R45" s="315"/>
      <c r="S45" s="102">
        <v>0</v>
      </c>
      <c r="T45" s="103" t="s">
        <v>171</v>
      </c>
      <c r="U45" s="102">
        <v>0</v>
      </c>
      <c r="V45" s="299"/>
      <c r="W45" s="319"/>
      <c r="X45" s="322"/>
      <c r="Y45" s="312"/>
      <c r="Z45" s="312"/>
      <c r="AA45" s="312"/>
      <c r="AB45" s="312"/>
      <c r="AC45" s="312"/>
      <c r="AD45" s="323"/>
      <c r="AE45" s="305"/>
      <c r="AF45" s="306"/>
      <c r="AG45" s="306"/>
      <c r="AH45" s="307"/>
      <c r="AI45" s="348"/>
      <c r="AJ45" s="349"/>
      <c r="AK45" s="349"/>
      <c r="AL45" s="349"/>
      <c r="AM45" s="349"/>
      <c r="AN45" s="351"/>
      <c r="AO45" s="299"/>
      <c r="AP45" s="300"/>
      <c r="AY45" s="154"/>
      <c r="AZ45" s="156"/>
      <c r="BA45" s="156"/>
      <c r="BB45" s="155"/>
      <c r="BC45" s="154"/>
    </row>
    <row r="46" spans="2:55" ht="18" customHeight="1">
      <c r="B46" s="301">
        <v>4</v>
      </c>
      <c r="C46" s="302">
        <v>0.61111111111111105</v>
      </c>
      <c r="D46" s="303"/>
      <c r="E46" s="304"/>
      <c r="F46" s="305"/>
      <c r="G46" s="306"/>
      <c r="H46" s="306"/>
      <c r="I46" s="307"/>
      <c r="J46" s="354" t="str">
        <f>S36</f>
        <v>カテット白沢ＳＳ</v>
      </c>
      <c r="K46" s="309"/>
      <c r="L46" s="309"/>
      <c r="M46" s="309"/>
      <c r="N46" s="309"/>
      <c r="O46" s="309"/>
      <c r="P46" s="310"/>
      <c r="Q46" s="314">
        <f t="shared" ref="Q46" si="14">S46+S47</f>
        <v>0</v>
      </c>
      <c r="R46" s="315"/>
      <c r="S46" s="104">
        <v>0</v>
      </c>
      <c r="T46" s="105" t="s">
        <v>171</v>
      </c>
      <c r="U46" s="104">
        <v>0</v>
      </c>
      <c r="V46" s="317">
        <f t="shared" ref="V46" si="15">U46+U47</f>
        <v>1</v>
      </c>
      <c r="W46" s="318"/>
      <c r="X46" s="320" t="str">
        <f>AG35</f>
        <v>Ｓ４スペランツァ</v>
      </c>
      <c r="Y46" s="309"/>
      <c r="Z46" s="309"/>
      <c r="AA46" s="309"/>
      <c r="AB46" s="309"/>
      <c r="AC46" s="309"/>
      <c r="AD46" s="321"/>
      <c r="AE46" s="305"/>
      <c r="AF46" s="306"/>
      <c r="AG46" s="306"/>
      <c r="AH46" s="307"/>
      <c r="AI46" s="348">
        <v>5</v>
      </c>
      <c r="AJ46" s="349"/>
      <c r="AK46" s="349">
        <v>7</v>
      </c>
      <c r="AL46" s="349"/>
      <c r="AM46" s="349">
        <v>7</v>
      </c>
      <c r="AN46" s="351"/>
      <c r="AO46" s="352">
        <v>5</v>
      </c>
      <c r="AP46" s="353"/>
      <c r="AS46" s="95">
        <v>7</v>
      </c>
      <c r="AT46" s="95">
        <v>9</v>
      </c>
      <c r="AY46" s="154"/>
      <c r="AZ46" s="156"/>
      <c r="BA46" s="156"/>
      <c r="BB46" s="155"/>
      <c r="BC46" s="154"/>
    </row>
    <row r="47" spans="2:55" ht="18" customHeight="1">
      <c r="B47" s="301"/>
      <c r="C47" s="302"/>
      <c r="D47" s="303"/>
      <c r="E47" s="304"/>
      <c r="F47" s="305"/>
      <c r="G47" s="306"/>
      <c r="H47" s="306"/>
      <c r="I47" s="307"/>
      <c r="J47" s="312"/>
      <c r="K47" s="312"/>
      <c r="L47" s="312"/>
      <c r="M47" s="312"/>
      <c r="N47" s="312"/>
      <c r="O47" s="312"/>
      <c r="P47" s="313"/>
      <c r="Q47" s="316"/>
      <c r="R47" s="315"/>
      <c r="S47" s="102">
        <v>0</v>
      </c>
      <c r="T47" s="103" t="s">
        <v>171</v>
      </c>
      <c r="U47" s="102">
        <v>1</v>
      </c>
      <c r="V47" s="299"/>
      <c r="W47" s="319"/>
      <c r="X47" s="322"/>
      <c r="Y47" s="312"/>
      <c r="Z47" s="312"/>
      <c r="AA47" s="312"/>
      <c r="AB47" s="312"/>
      <c r="AC47" s="312"/>
      <c r="AD47" s="323"/>
      <c r="AE47" s="305"/>
      <c r="AF47" s="306"/>
      <c r="AG47" s="306"/>
      <c r="AH47" s="307"/>
      <c r="AI47" s="348"/>
      <c r="AJ47" s="349"/>
      <c r="AK47" s="349"/>
      <c r="AL47" s="349"/>
      <c r="AM47" s="349"/>
      <c r="AN47" s="351"/>
      <c r="AO47" s="299"/>
      <c r="AP47" s="300"/>
      <c r="AY47" s="154"/>
      <c r="AZ47" s="156"/>
      <c r="BA47" s="156"/>
      <c r="BB47" s="156"/>
      <c r="BC47" s="156"/>
    </row>
    <row r="48" spans="2:55" ht="18" customHeight="1">
      <c r="B48" s="301"/>
      <c r="C48" s="302"/>
      <c r="D48" s="303"/>
      <c r="E48" s="304"/>
      <c r="F48" s="305"/>
      <c r="G48" s="306"/>
      <c r="H48" s="306"/>
      <c r="I48" s="307"/>
      <c r="J48" s="364"/>
      <c r="K48" s="309"/>
      <c r="L48" s="309"/>
      <c r="M48" s="309"/>
      <c r="N48" s="309"/>
      <c r="O48" s="309"/>
      <c r="P48" s="310"/>
      <c r="Q48" s="314">
        <f t="shared" ref="Q48" si="16">S48+S49</f>
        <v>0</v>
      </c>
      <c r="R48" s="315"/>
      <c r="S48" s="104"/>
      <c r="T48" s="105" t="s">
        <v>171</v>
      </c>
      <c r="U48" s="104"/>
      <c r="V48" s="317">
        <f t="shared" ref="V48" si="17">U48+U49</f>
        <v>0</v>
      </c>
      <c r="W48" s="318"/>
      <c r="X48" s="370"/>
      <c r="Y48" s="309"/>
      <c r="Z48" s="309"/>
      <c r="AA48" s="309"/>
      <c r="AB48" s="309"/>
      <c r="AC48" s="309"/>
      <c r="AD48" s="321"/>
      <c r="AE48" s="305"/>
      <c r="AF48" s="306"/>
      <c r="AG48" s="306"/>
      <c r="AH48" s="307"/>
      <c r="AI48" s="348"/>
      <c r="AJ48" s="349"/>
      <c r="AK48" s="349"/>
      <c r="AL48" s="349"/>
      <c r="AM48" s="349"/>
      <c r="AN48" s="351"/>
      <c r="AO48" s="352"/>
      <c r="AP48" s="353"/>
      <c r="AS48" s="95">
        <v>3</v>
      </c>
      <c r="AT48" s="95">
        <v>5</v>
      </c>
    </row>
    <row r="49" spans="1:46" ht="18" customHeight="1">
      <c r="B49" s="301"/>
      <c r="C49" s="302"/>
      <c r="D49" s="303"/>
      <c r="E49" s="304"/>
      <c r="F49" s="305"/>
      <c r="G49" s="306"/>
      <c r="H49" s="306"/>
      <c r="I49" s="307"/>
      <c r="J49" s="312"/>
      <c r="K49" s="312"/>
      <c r="L49" s="312"/>
      <c r="M49" s="312"/>
      <c r="N49" s="312"/>
      <c r="O49" s="312"/>
      <c r="P49" s="313"/>
      <c r="Q49" s="316"/>
      <c r="R49" s="315"/>
      <c r="S49" s="102"/>
      <c r="T49" s="103" t="s">
        <v>171</v>
      </c>
      <c r="U49" s="102"/>
      <c r="V49" s="299"/>
      <c r="W49" s="319"/>
      <c r="X49" s="322"/>
      <c r="Y49" s="312"/>
      <c r="Z49" s="312"/>
      <c r="AA49" s="312"/>
      <c r="AB49" s="312"/>
      <c r="AC49" s="312"/>
      <c r="AD49" s="323"/>
      <c r="AE49" s="305"/>
      <c r="AF49" s="306"/>
      <c r="AG49" s="306"/>
      <c r="AH49" s="307"/>
      <c r="AI49" s="348"/>
      <c r="AJ49" s="349"/>
      <c r="AK49" s="349"/>
      <c r="AL49" s="349"/>
      <c r="AM49" s="349"/>
      <c r="AN49" s="351"/>
      <c r="AO49" s="299"/>
      <c r="AP49" s="300"/>
    </row>
    <row r="50" spans="1:46" ht="18" customHeight="1">
      <c r="B50" s="301"/>
      <c r="C50" s="302"/>
      <c r="D50" s="303"/>
      <c r="E50" s="304"/>
      <c r="F50" s="305"/>
      <c r="G50" s="306"/>
      <c r="H50" s="306"/>
      <c r="I50" s="307"/>
      <c r="J50" s="364"/>
      <c r="K50" s="309"/>
      <c r="L50" s="309"/>
      <c r="M50" s="309"/>
      <c r="N50" s="309"/>
      <c r="O50" s="309"/>
      <c r="P50" s="310"/>
      <c r="Q50" s="314">
        <f t="shared" ref="Q50" si="18">S50+S51</f>
        <v>0</v>
      </c>
      <c r="R50" s="315"/>
      <c r="S50" s="104"/>
      <c r="T50" s="105" t="s">
        <v>171</v>
      </c>
      <c r="U50" s="104"/>
      <c r="V50" s="317">
        <f t="shared" ref="V50" si="19">U50+U51</f>
        <v>0</v>
      </c>
      <c r="W50" s="318"/>
      <c r="X50" s="370"/>
      <c r="Y50" s="309"/>
      <c r="Z50" s="309"/>
      <c r="AA50" s="309"/>
      <c r="AB50" s="309"/>
      <c r="AC50" s="309"/>
      <c r="AD50" s="321"/>
      <c r="AE50" s="305"/>
      <c r="AF50" s="306"/>
      <c r="AG50" s="306"/>
      <c r="AH50" s="307"/>
      <c r="AI50" s="348"/>
      <c r="AJ50" s="349"/>
      <c r="AK50" s="349"/>
      <c r="AL50" s="349"/>
      <c r="AM50" s="349"/>
      <c r="AN50" s="351"/>
      <c r="AO50" s="352"/>
      <c r="AP50" s="353"/>
      <c r="AS50" s="95">
        <v>8</v>
      </c>
      <c r="AT50" s="95">
        <v>1</v>
      </c>
    </row>
    <row r="51" spans="1:46" ht="18" customHeight="1" thickBot="1">
      <c r="B51" s="357"/>
      <c r="C51" s="358"/>
      <c r="D51" s="359"/>
      <c r="E51" s="360"/>
      <c r="F51" s="361"/>
      <c r="G51" s="362"/>
      <c r="H51" s="362"/>
      <c r="I51" s="363"/>
      <c r="J51" s="365"/>
      <c r="K51" s="365"/>
      <c r="L51" s="365"/>
      <c r="M51" s="365"/>
      <c r="N51" s="365"/>
      <c r="O51" s="365"/>
      <c r="P51" s="366"/>
      <c r="Q51" s="367"/>
      <c r="R51" s="368"/>
      <c r="S51" s="115"/>
      <c r="T51" s="116" t="s">
        <v>171</v>
      </c>
      <c r="U51" s="115"/>
      <c r="V51" s="355"/>
      <c r="W51" s="369"/>
      <c r="X51" s="371"/>
      <c r="Y51" s="365"/>
      <c r="Z51" s="365"/>
      <c r="AA51" s="365"/>
      <c r="AB51" s="365"/>
      <c r="AC51" s="365"/>
      <c r="AD51" s="372"/>
      <c r="AE51" s="361"/>
      <c r="AF51" s="362"/>
      <c r="AG51" s="362"/>
      <c r="AH51" s="363"/>
      <c r="AI51" s="373"/>
      <c r="AJ51" s="374"/>
      <c r="AK51" s="374"/>
      <c r="AL51" s="374"/>
      <c r="AM51" s="374"/>
      <c r="AN51" s="375"/>
      <c r="AO51" s="355"/>
      <c r="AP51" s="356"/>
    </row>
    <row r="52" spans="1:46" ht="18" customHeight="1" thickBot="1">
      <c r="B52" s="106"/>
      <c r="C52" s="107"/>
      <c r="D52" s="107"/>
      <c r="E52" s="107"/>
      <c r="F52" s="106"/>
      <c r="G52" s="106"/>
      <c r="H52" s="106"/>
      <c r="I52" s="106"/>
      <c r="J52" s="106"/>
      <c r="K52" s="108"/>
      <c r="L52" s="108"/>
      <c r="M52" s="109"/>
      <c r="N52" s="110"/>
      <c r="O52" s="109"/>
      <c r="P52" s="108"/>
      <c r="Q52" s="108"/>
      <c r="R52" s="106"/>
      <c r="S52" s="106"/>
      <c r="T52" s="106"/>
      <c r="U52" s="106"/>
      <c r="V52" s="106"/>
      <c r="W52" s="111"/>
      <c r="X52" s="111"/>
      <c r="Y52" s="111"/>
      <c r="Z52" s="111"/>
      <c r="AA52" s="111"/>
      <c r="AB52" s="111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</row>
    <row r="53" spans="1:46" ht="30" customHeight="1" thickBot="1">
      <c r="B53" s="95"/>
      <c r="C53" s="95"/>
      <c r="D53" s="389" t="s">
        <v>172</v>
      </c>
      <c r="E53" s="390"/>
      <c r="F53" s="390"/>
      <c r="G53" s="390"/>
      <c r="H53" s="390"/>
      <c r="I53" s="390"/>
      <c r="J53" s="390" t="s">
        <v>167</v>
      </c>
      <c r="K53" s="390"/>
      <c r="L53" s="390"/>
      <c r="M53" s="390"/>
      <c r="N53" s="390"/>
      <c r="O53" s="390"/>
      <c r="P53" s="390"/>
      <c r="Q53" s="390"/>
      <c r="R53" s="390" t="s">
        <v>173</v>
      </c>
      <c r="S53" s="390"/>
      <c r="T53" s="390"/>
      <c r="U53" s="390"/>
      <c r="V53" s="390"/>
      <c r="W53" s="390"/>
      <c r="X53" s="390"/>
      <c r="Y53" s="390"/>
      <c r="Z53" s="390"/>
      <c r="AA53" s="390" t="s">
        <v>174</v>
      </c>
      <c r="AB53" s="390"/>
      <c r="AC53" s="390"/>
      <c r="AD53" s="390" t="s">
        <v>175</v>
      </c>
      <c r="AE53" s="390"/>
      <c r="AF53" s="390"/>
      <c r="AG53" s="390"/>
      <c r="AH53" s="390"/>
      <c r="AI53" s="390"/>
      <c r="AJ53" s="390"/>
      <c r="AK53" s="390"/>
      <c r="AL53" s="390"/>
      <c r="AM53" s="391"/>
      <c r="AN53" s="95"/>
      <c r="AO53" s="95"/>
      <c r="AP53" s="95"/>
    </row>
    <row r="54" spans="1:46" ht="30" customHeight="1">
      <c r="B54" s="95"/>
      <c r="C54" s="95"/>
      <c r="D54" s="380" t="s">
        <v>176</v>
      </c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2"/>
      <c r="AB54" s="382"/>
      <c r="AC54" s="382"/>
      <c r="AD54" s="383"/>
      <c r="AE54" s="383"/>
      <c r="AF54" s="383"/>
      <c r="AG54" s="383"/>
      <c r="AH54" s="383"/>
      <c r="AI54" s="383"/>
      <c r="AJ54" s="383"/>
      <c r="AK54" s="383"/>
      <c r="AL54" s="383"/>
      <c r="AM54" s="384"/>
      <c r="AN54" s="95"/>
      <c r="AO54" s="95"/>
      <c r="AP54" s="95"/>
    </row>
    <row r="55" spans="1:46" ht="30" customHeight="1">
      <c r="B55" s="95"/>
      <c r="C55" s="95"/>
      <c r="D55" s="385" t="s">
        <v>176</v>
      </c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7"/>
      <c r="AE55" s="387"/>
      <c r="AF55" s="387"/>
      <c r="AG55" s="387"/>
      <c r="AH55" s="387"/>
      <c r="AI55" s="387"/>
      <c r="AJ55" s="387"/>
      <c r="AK55" s="387"/>
      <c r="AL55" s="387"/>
      <c r="AM55" s="388"/>
      <c r="AN55" s="95"/>
      <c r="AO55" s="95"/>
      <c r="AP55" s="95"/>
    </row>
    <row r="56" spans="1:46" ht="30" customHeight="1" thickBot="1">
      <c r="B56" s="95"/>
      <c r="C56" s="95"/>
      <c r="D56" s="376" t="s">
        <v>176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8"/>
      <c r="AE56" s="378"/>
      <c r="AF56" s="378"/>
      <c r="AG56" s="378"/>
      <c r="AH56" s="378"/>
      <c r="AI56" s="378"/>
      <c r="AJ56" s="378"/>
      <c r="AK56" s="378"/>
      <c r="AL56" s="378"/>
      <c r="AM56" s="379"/>
      <c r="AN56" s="95"/>
      <c r="AO56" s="95"/>
      <c r="AP56" s="95"/>
    </row>
    <row r="57" spans="1:46" ht="18" customHeight="1">
      <c r="A57" s="265" t="s">
        <v>220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</row>
    <row r="58" spans="1:46" ht="18" customHeight="1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</row>
    <row r="59" spans="1:46" ht="18" customHeight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</row>
    <row r="60" spans="1:46" ht="24.95" customHeight="1">
      <c r="B60" s="95"/>
      <c r="C60" s="268" t="s">
        <v>157</v>
      </c>
      <c r="D60" s="268"/>
      <c r="E60" s="268"/>
      <c r="F60" s="268"/>
      <c r="G60" s="412" t="s">
        <v>218</v>
      </c>
      <c r="H60" s="268"/>
      <c r="I60" s="268"/>
      <c r="J60" s="268"/>
      <c r="K60" s="268"/>
      <c r="L60" s="268"/>
      <c r="M60" s="268"/>
      <c r="N60" s="268"/>
      <c r="O60" s="268"/>
      <c r="P60" s="268" t="s">
        <v>158</v>
      </c>
      <c r="Q60" s="268"/>
      <c r="R60" s="268"/>
      <c r="S60" s="268"/>
      <c r="T60" s="412" t="s">
        <v>13</v>
      </c>
      <c r="U60" s="268"/>
      <c r="V60" s="268"/>
      <c r="W60" s="268"/>
      <c r="X60" s="268"/>
      <c r="Y60" s="268"/>
      <c r="Z60" s="268"/>
      <c r="AA60" s="268"/>
      <c r="AB60" s="268"/>
      <c r="AC60" s="268" t="s">
        <v>159</v>
      </c>
      <c r="AD60" s="268"/>
      <c r="AE60" s="268"/>
      <c r="AF60" s="268"/>
      <c r="AG60" s="270">
        <v>44114</v>
      </c>
      <c r="AH60" s="271"/>
      <c r="AI60" s="271"/>
      <c r="AJ60" s="271"/>
      <c r="AK60" s="271"/>
      <c r="AL60" s="271"/>
      <c r="AM60" s="410" t="s">
        <v>189</v>
      </c>
      <c r="AN60" s="410"/>
      <c r="AO60" s="411"/>
      <c r="AP60" s="112"/>
    </row>
    <row r="61" spans="1:46" ht="18" customHeight="1">
      <c r="B61" s="95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3"/>
      <c r="X61" s="113"/>
      <c r="Y61" s="113"/>
      <c r="Z61" s="113"/>
      <c r="AA61" s="113"/>
      <c r="AB61" s="113"/>
      <c r="AC61" s="113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</row>
    <row r="62" spans="1:46" ht="24.95" customHeight="1">
      <c r="B62" s="95"/>
      <c r="C62" s="442">
        <v>1</v>
      </c>
      <c r="D62" s="442"/>
      <c r="E62" s="443" t="s">
        <v>162</v>
      </c>
      <c r="F62" s="443"/>
      <c r="G62" s="443"/>
      <c r="H62" s="443"/>
      <c r="I62" s="443"/>
      <c r="J62" s="443"/>
      <c r="K62" s="443"/>
      <c r="L62" s="443"/>
      <c r="M62" s="443"/>
      <c r="N62" s="443"/>
      <c r="O62" s="119"/>
      <c r="P62" s="119"/>
      <c r="Q62" s="294">
        <v>4</v>
      </c>
      <c r="R62" s="294"/>
      <c r="S62" s="293" t="s">
        <v>211</v>
      </c>
      <c r="T62" s="293"/>
      <c r="U62" s="293"/>
      <c r="V62" s="293"/>
      <c r="W62" s="293"/>
      <c r="X62" s="293"/>
      <c r="Y62" s="293"/>
      <c r="Z62" s="293"/>
      <c r="AA62" s="293"/>
      <c r="AB62" s="293"/>
      <c r="AC62" s="120"/>
      <c r="AD62" s="119"/>
      <c r="AE62" s="294">
        <v>7</v>
      </c>
      <c r="AF62" s="294"/>
      <c r="AG62" s="293" t="s">
        <v>216</v>
      </c>
      <c r="AH62" s="293"/>
      <c r="AI62" s="293"/>
      <c r="AJ62" s="293"/>
      <c r="AK62" s="293"/>
      <c r="AL62" s="293"/>
      <c r="AM62" s="293"/>
      <c r="AN62" s="293"/>
      <c r="AO62" s="293"/>
      <c r="AP62" s="293"/>
    </row>
    <row r="63" spans="1:46" ht="24.95" customHeight="1">
      <c r="B63" s="95"/>
      <c r="C63" s="284">
        <v>2</v>
      </c>
      <c r="D63" s="284"/>
      <c r="E63" s="285" t="s">
        <v>13</v>
      </c>
      <c r="F63" s="286"/>
      <c r="G63" s="286"/>
      <c r="H63" s="286"/>
      <c r="I63" s="286"/>
      <c r="J63" s="286"/>
      <c r="K63" s="286"/>
      <c r="L63" s="286"/>
      <c r="M63" s="286"/>
      <c r="N63" s="287"/>
      <c r="O63" s="119"/>
      <c r="P63" s="119"/>
      <c r="Q63" s="438">
        <v>5</v>
      </c>
      <c r="R63" s="438"/>
      <c r="S63" s="439" t="s">
        <v>212</v>
      </c>
      <c r="T63" s="439"/>
      <c r="U63" s="439"/>
      <c r="V63" s="439"/>
      <c r="W63" s="439"/>
      <c r="X63" s="439"/>
      <c r="Y63" s="439"/>
      <c r="Z63" s="439"/>
      <c r="AA63" s="439"/>
      <c r="AB63" s="439"/>
      <c r="AC63" s="120"/>
      <c r="AD63" s="119"/>
      <c r="AE63" s="440">
        <v>8</v>
      </c>
      <c r="AF63" s="440"/>
      <c r="AG63" s="441" t="s">
        <v>163</v>
      </c>
      <c r="AH63" s="441"/>
      <c r="AI63" s="441"/>
      <c r="AJ63" s="441"/>
      <c r="AK63" s="441"/>
      <c r="AL63" s="441"/>
      <c r="AM63" s="441"/>
      <c r="AN63" s="441"/>
      <c r="AO63" s="441"/>
      <c r="AP63" s="441"/>
    </row>
    <row r="64" spans="1:46" ht="24.95" customHeight="1">
      <c r="B64" s="95"/>
      <c r="C64" s="432">
        <v>3</v>
      </c>
      <c r="D64" s="432"/>
      <c r="E64" s="433" t="s">
        <v>209</v>
      </c>
      <c r="F64" s="434"/>
      <c r="G64" s="434"/>
      <c r="H64" s="434"/>
      <c r="I64" s="434"/>
      <c r="J64" s="434"/>
      <c r="K64" s="434"/>
      <c r="L64" s="434"/>
      <c r="M64" s="434"/>
      <c r="N64" s="435"/>
      <c r="O64" s="119"/>
      <c r="P64" s="119"/>
      <c r="Q64" s="393">
        <v>6</v>
      </c>
      <c r="R64" s="393"/>
      <c r="S64" s="275" t="s">
        <v>214</v>
      </c>
      <c r="T64" s="276"/>
      <c r="U64" s="276"/>
      <c r="V64" s="276"/>
      <c r="W64" s="276"/>
      <c r="X64" s="276"/>
      <c r="Y64" s="276"/>
      <c r="Z64" s="276"/>
      <c r="AA64" s="276"/>
      <c r="AB64" s="277"/>
      <c r="AC64" s="120"/>
      <c r="AD64" s="119"/>
      <c r="AE64" s="436"/>
      <c r="AF64" s="436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</row>
    <row r="65" spans="2:52" ht="18" customHeight="1">
      <c r="B65" s="95"/>
      <c r="C65" s="121"/>
      <c r="D65" s="122"/>
      <c r="E65" s="122"/>
      <c r="F65" s="122"/>
      <c r="G65" s="122"/>
      <c r="H65" s="122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2"/>
      <c r="U65" s="123"/>
      <c r="V65" s="122"/>
      <c r="W65" s="123"/>
      <c r="X65" s="122"/>
      <c r="Y65" s="123"/>
      <c r="Z65" s="122"/>
      <c r="AA65" s="123"/>
      <c r="AB65" s="122"/>
      <c r="AC65" s="122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</row>
    <row r="66" spans="2:52" ht="21.95" customHeight="1" thickBot="1">
      <c r="B66" s="95" t="s">
        <v>164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</row>
    <row r="67" spans="2:52" ht="21.95" customHeight="1" thickBot="1">
      <c r="B67" s="99"/>
      <c r="C67" s="342" t="s">
        <v>165</v>
      </c>
      <c r="D67" s="343"/>
      <c r="E67" s="327"/>
      <c r="F67" s="342" t="s">
        <v>166</v>
      </c>
      <c r="G67" s="343"/>
      <c r="H67" s="343"/>
      <c r="I67" s="327"/>
      <c r="J67" s="343" t="s">
        <v>167</v>
      </c>
      <c r="K67" s="343"/>
      <c r="L67" s="343"/>
      <c r="M67" s="343"/>
      <c r="N67" s="343"/>
      <c r="O67" s="343"/>
      <c r="P67" s="344"/>
      <c r="Q67" s="345" t="s">
        <v>168</v>
      </c>
      <c r="R67" s="345"/>
      <c r="S67" s="345"/>
      <c r="T67" s="345"/>
      <c r="U67" s="345"/>
      <c r="V67" s="345"/>
      <c r="W67" s="345"/>
      <c r="X67" s="326" t="s">
        <v>167</v>
      </c>
      <c r="Y67" s="343"/>
      <c r="Z67" s="343"/>
      <c r="AA67" s="343"/>
      <c r="AB67" s="343"/>
      <c r="AC67" s="343"/>
      <c r="AD67" s="327"/>
      <c r="AE67" s="342" t="s">
        <v>166</v>
      </c>
      <c r="AF67" s="343"/>
      <c r="AG67" s="343"/>
      <c r="AH67" s="327"/>
      <c r="AI67" s="324" t="s">
        <v>169</v>
      </c>
      <c r="AJ67" s="325"/>
      <c r="AK67" s="325"/>
      <c r="AL67" s="325"/>
      <c r="AM67" s="325"/>
      <c r="AN67" s="325"/>
      <c r="AO67" s="326" t="s">
        <v>170</v>
      </c>
      <c r="AP67" s="327"/>
      <c r="AY67" s="260"/>
      <c r="AZ67" s="261"/>
    </row>
    <row r="68" spans="2:52" ht="18" customHeight="1">
      <c r="B68" s="413">
        <v>1</v>
      </c>
      <c r="C68" s="329">
        <v>0.35416666666666669</v>
      </c>
      <c r="D68" s="330"/>
      <c r="E68" s="331"/>
      <c r="F68" s="332"/>
      <c r="G68" s="333"/>
      <c r="H68" s="333"/>
      <c r="I68" s="334"/>
      <c r="J68" s="335" t="str">
        <f>E63</f>
        <v>ウェストフットコム</v>
      </c>
      <c r="K68" s="336"/>
      <c r="L68" s="336"/>
      <c r="M68" s="336"/>
      <c r="N68" s="336"/>
      <c r="O68" s="336"/>
      <c r="P68" s="337"/>
      <c r="Q68" s="338">
        <f>S68+S69</f>
        <v>0</v>
      </c>
      <c r="R68" s="339"/>
      <c r="S68" s="117"/>
      <c r="T68" s="118" t="s">
        <v>171</v>
      </c>
      <c r="U68" s="117"/>
      <c r="V68" s="297">
        <f>U68+U69</f>
        <v>0</v>
      </c>
      <c r="W68" s="414"/>
      <c r="X68" s="340" t="str">
        <f>S62</f>
        <v>ＦＣみらい</v>
      </c>
      <c r="Y68" s="336"/>
      <c r="Z68" s="336"/>
      <c r="AA68" s="336"/>
      <c r="AB68" s="336"/>
      <c r="AC68" s="336"/>
      <c r="AD68" s="341"/>
      <c r="AE68" s="332"/>
      <c r="AF68" s="333"/>
      <c r="AG68" s="333"/>
      <c r="AH68" s="334"/>
      <c r="AI68" s="346">
        <v>6</v>
      </c>
      <c r="AJ68" s="347"/>
      <c r="AK68" s="347">
        <v>7</v>
      </c>
      <c r="AL68" s="347"/>
      <c r="AM68" s="347">
        <v>7</v>
      </c>
      <c r="AN68" s="350"/>
      <c r="AO68" s="297">
        <v>6</v>
      </c>
      <c r="AP68" s="298"/>
      <c r="AS68" s="95">
        <v>4</v>
      </c>
      <c r="AT68" s="95">
        <v>7</v>
      </c>
      <c r="AY68" s="260"/>
      <c r="AZ68" s="262"/>
    </row>
    <row r="69" spans="2:52" ht="18" customHeight="1">
      <c r="B69" s="301"/>
      <c r="C69" s="302"/>
      <c r="D69" s="303"/>
      <c r="E69" s="304"/>
      <c r="F69" s="305"/>
      <c r="G69" s="306"/>
      <c r="H69" s="306"/>
      <c r="I69" s="307"/>
      <c r="J69" s="312"/>
      <c r="K69" s="312"/>
      <c r="L69" s="312"/>
      <c r="M69" s="312"/>
      <c r="N69" s="312"/>
      <c r="O69" s="312"/>
      <c r="P69" s="313"/>
      <c r="Q69" s="316"/>
      <c r="R69" s="315"/>
      <c r="S69" s="102"/>
      <c r="T69" s="103" t="s">
        <v>171</v>
      </c>
      <c r="U69" s="102"/>
      <c r="V69" s="299"/>
      <c r="W69" s="319"/>
      <c r="X69" s="322"/>
      <c r="Y69" s="312"/>
      <c r="Z69" s="312"/>
      <c r="AA69" s="312"/>
      <c r="AB69" s="312"/>
      <c r="AC69" s="312"/>
      <c r="AD69" s="323"/>
      <c r="AE69" s="305"/>
      <c r="AF69" s="306"/>
      <c r="AG69" s="306"/>
      <c r="AH69" s="307"/>
      <c r="AI69" s="348"/>
      <c r="AJ69" s="349"/>
      <c r="AK69" s="349"/>
      <c r="AL69" s="349"/>
      <c r="AM69" s="349"/>
      <c r="AN69" s="351"/>
      <c r="AO69" s="299"/>
      <c r="AP69" s="300"/>
      <c r="AY69" s="155"/>
      <c r="AZ69" s="154"/>
    </row>
    <row r="70" spans="2:52" ht="18" customHeight="1">
      <c r="B70" s="301">
        <v>2</v>
      </c>
      <c r="C70" s="302">
        <v>0.38194444444444442</v>
      </c>
      <c r="D70" s="303"/>
      <c r="E70" s="304"/>
      <c r="F70" s="305"/>
      <c r="G70" s="306"/>
      <c r="H70" s="306"/>
      <c r="I70" s="307"/>
      <c r="J70" s="354" t="str">
        <f>S64</f>
        <v>カテット白沢ＳＳ</v>
      </c>
      <c r="K70" s="309"/>
      <c r="L70" s="309"/>
      <c r="M70" s="309"/>
      <c r="N70" s="309"/>
      <c r="O70" s="309"/>
      <c r="P70" s="310"/>
      <c r="Q70" s="314">
        <f t="shared" ref="Q70" si="20">S70+S71</f>
        <v>0</v>
      </c>
      <c r="R70" s="315"/>
      <c r="S70" s="104"/>
      <c r="T70" s="105" t="s">
        <v>171</v>
      </c>
      <c r="U70" s="104"/>
      <c r="V70" s="317">
        <f t="shared" ref="V70" si="21">U70+U71</f>
        <v>0</v>
      </c>
      <c r="W70" s="318"/>
      <c r="X70" s="320" t="str">
        <f>AG62</f>
        <v>上河内ＪＳＣ</v>
      </c>
      <c r="Y70" s="309"/>
      <c r="Z70" s="309"/>
      <c r="AA70" s="309"/>
      <c r="AB70" s="309"/>
      <c r="AC70" s="309"/>
      <c r="AD70" s="321"/>
      <c r="AE70" s="305"/>
      <c r="AF70" s="306"/>
      <c r="AG70" s="306"/>
      <c r="AH70" s="307"/>
      <c r="AI70" s="348">
        <v>2</v>
      </c>
      <c r="AJ70" s="349"/>
      <c r="AK70" s="349">
        <v>4</v>
      </c>
      <c r="AL70" s="349"/>
      <c r="AM70" s="349">
        <v>4</v>
      </c>
      <c r="AN70" s="351"/>
      <c r="AO70" s="352">
        <v>2</v>
      </c>
      <c r="AP70" s="353"/>
      <c r="AS70" s="95">
        <v>5</v>
      </c>
      <c r="AT70" s="95">
        <v>8</v>
      </c>
      <c r="AY70" s="155"/>
      <c r="AZ70" s="154"/>
    </row>
    <row r="71" spans="2:52" ht="18" customHeight="1">
      <c r="B71" s="301"/>
      <c r="C71" s="302"/>
      <c r="D71" s="303"/>
      <c r="E71" s="304"/>
      <c r="F71" s="305"/>
      <c r="G71" s="306"/>
      <c r="H71" s="306"/>
      <c r="I71" s="307"/>
      <c r="J71" s="312"/>
      <c r="K71" s="312"/>
      <c r="L71" s="312"/>
      <c r="M71" s="312"/>
      <c r="N71" s="312"/>
      <c r="O71" s="312"/>
      <c r="P71" s="313"/>
      <c r="Q71" s="316"/>
      <c r="R71" s="315"/>
      <c r="S71" s="102"/>
      <c r="T71" s="103" t="s">
        <v>171</v>
      </c>
      <c r="U71" s="102"/>
      <c r="V71" s="299"/>
      <c r="W71" s="319"/>
      <c r="X71" s="322"/>
      <c r="Y71" s="312"/>
      <c r="Z71" s="312"/>
      <c r="AA71" s="312"/>
      <c r="AB71" s="312"/>
      <c r="AC71" s="312"/>
      <c r="AD71" s="323"/>
      <c r="AE71" s="305"/>
      <c r="AF71" s="306"/>
      <c r="AG71" s="306"/>
      <c r="AH71" s="307"/>
      <c r="AI71" s="348"/>
      <c r="AJ71" s="349"/>
      <c r="AK71" s="349"/>
      <c r="AL71" s="349"/>
      <c r="AM71" s="349"/>
      <c r="AN71" s="351"/>
      <c r="AO71" s="299"/>
      <c r="AP71" s="300"/>
      <c r="AY71" s="155"/>
      <c r="AZ71" s="154"/>
    </row>
    <row r="72" spans="2:52" ht="18" customHeight="1">
      <c r="B72" s="301">
        <v>3</v>
      </c>
      <c r="C72" s="302">
        <v>0.41666666666666669</v>
      </c>
      <c r="D72" s="303"/>
      <c r="E72" s="304"/>
      <c r="F72" s="305"/>
      <c r="G72" s="306"/>
      <c r="H72" s="306"/>
      <c r="I72" s="307"/>
      <c r="J72" s="354" t="str">
        <f>E63</f>
        <v>ウェストフットコム</v>
      </c>
      <c r="K72" s="309"/>
      <c r="L72" s="309"/>
      <c r="M72" s="309"/>
      <c r="N72" s="309"/>
      <c r="O72" s="309"/>
      <c r="P72" s="310"/>
      <c r="Q72" s="314">
        <f t="shared" ref="Q72" si="22">S72+S73</f>
        <v>0</v>
      </c>
      <c r="R72" s="315"/>
      <c r="S72" s="104"/>
      <c r="T72" s="105" t="s">
        <v>171</v>
      </c>
      <c r="U72" s="104"/>
      <c r="V72" s="317">
        <f t="shared" ref="V72" si="23">U72+U73</f>
        <v>0</v>
      </c>
      <c r="W72" s="318"/>
      <c r="X72" s="320" t="str">
        <f>S64</f>
        <v>カテット白沢ＳＳ</v>
      </c>
      <c r="Y72" s="309"/>
      <c r="Z72" s="309"/>
      <c r="AA72" s="309"/>
      <c r="AB72" s="309"/>
      <c r="AC72" s="309"/>
      <c r="AD72" s="321"/>
      <c r="AE72" s="305"/>
      <c r="AF72" s="306"/>
      <c r="AG72" s="306"/>
      <c r="AH72" s="307"/>
      <c r="AI72" s="348">
        <v>4</v>
      </c>
      <c r="AJ72" s="349"/>
      <c r="AK72" s="349">
        <v>7</v>
      </c>
      <c r="AL72" s="349"/>
      <c r="AM72" s="349">
        <v>7</v>
      </c>
      <c r="AN72" s="351"/>
      <c r="AO72" s="352">
        <v>4</v>
      </c>
      <c r="AP72" s="353"/>
      <c r="AS72" s="95">
        <v>6</v>
      </c>
      <c r="AT72" s="95">
        <v>9</v>
      </c>
      <c r="AY72" s="155"/>
      <c r="AZ72" s="154"/>
    </row>
    <row r="73" spans="2:52" ht="18" customHeight="1">
      <c r="B73" s="301"/>
      <c r="C73" s="302"/>
      <c r="D73" s="303"/>
      <c r="E73" s="304"/>
      <c r="F73" s="305"/>
      <c r="G73" s="306"/>
      <c r="H73" s="306"/>
      <c r="I73" s="307"/>
      <c r="J73" s="312"/>
      <c r="K73" s="312"/>
      <c r="L73" s="312"/>
      <c r="M73" s="312"/>
      <c r="N73" s="312"/>
      <c r="O73" s="312"/>
      <c r="P73" s="313"/>
      <c r="Q73" s="316"/>
      <c r="R73" s="315"/>
      <c r="S73" s="102"/>
      <c r="T73" s="103" t="s">
        <v>171</v>
      </c>
      <c r="U73" s="102"/>
      <c r="V73" s="299"/>
      <c r="W73" s="319"/>
      <c r="X73" s="322"/>
      <c r="Y73" s="312"/>
      <c r="Z73" s="312"/>
      <c r="AA73" s="312"/>
      <c r="AB73" s="312"/>
      <c r="AC73" s="312"/>
      <c r="AD73" s="323"/>
      <c r="AE73" s="305"/>
      <c r="AF73" s="306"/>
      <c r="AG73" s="306"/>
      <c r="AH73" s="307"/>
      <c r="AI73" s="348"/>
      <c r="AJ73" s="349"/>
      <c r="AK73" s="349"/>
      <c r="AL73" s="349"/>
      <c r="AM73" s="349"/>
      <c r="AN73" s="351"/>
      <c r="AO73" s="299"/>
      <c r="AP73" s="300"/>
      <c r="AY73" s="155"/>
      <c r="AZ73" s="154"/>
    </row>
    <row r="74" spans="2:52" ht="18" customHeight="1">
      <c r="B74" s="301">
        <v>4</v>
      </c>
      <c r="C74" s="302">
        <v>0.44444444444444442</v>
      </c>
      <c r="D74" s="303"/>
      <c r="E74" s="304"/>
      <c r="F74" s="305"/>
      <c r="G74" s="306"/>
      <c r="H74" s="306"/>
      <c r="I74" s="307"/>
      <c r="J74" s="354" t="str">
        <f>S62</f>
        <v>ＦＣみらい</v>
      </c>
      <c r="K74" s="309"/>
      <c r="L74" s="309"/>
      <c r="M74" s="309"/>
      <c r="N74" s="309"/>
      <c r="O74" s="309"/>
      <c r="P74" s="310"/>
      <c r="Q74" s="314">
        <f t="shared" ref="Q74" si="24">S74+S75</f>
        <v>0</v>
      </c>
      <c r="R74" s="315"/>
      <c r="S74" s="104"/>
      <c r="T74" s="105" t="s">
        <v>171</v>
      </c>
      <c r="U74" s="104"/>
      <c r="V74" s="317">
        <f t="shared" ref="V74" si="25">U74+U75</f>
        <v>0</v>
      </c>
      <c r="W74" s="318"/>
      <c r="X74" s="320" t="str">
        <f>AG62</f>
        <v>上河内ＪＳＣ</v>
      </c>
      <c r="Y74" s="309"/>
      <c r="Z74" s="309"/>
      <c r="AA74" s="309"/>
      <c r="AB74" s="309"/>
      <c r="AC74" s="309"/>
      <c r="AD74" s="321"/>
      <c r="AE74" s="305"/>
      <c r="AF74" s="306"/>
      <c r="AG74" s="306"/>
      <c r="AH74" s="307"/>
      <c r="AI74" s="348">
        <v>2</v>
      </c>
      <c r="AJ74" s="349"/>
      <c r="AK74" s="349">
        <v>6</v>
      </c>
      <c r="AL74" s="349"/>
      <c r="AM74" s="349">
        <v>6</v>
      </c>
      <c r="AN74" s="351"/>
      <c r="AO74" s="352">
        <v>2</v>
      </c>
      <c r="AP74" s="353"/>
      <c r="AS74" s="95">
        <v>1</v>
      </c>
      <c r="AT74" s="95">
        <v>4</v>
      </c>
    </row>
    <row r="75" spans="2:52" ht="18" customHeight="1">
      <c r="B75" s="301"/>
      <c r="C75" s="302"/>
      <c r="D75" s="303"/>
      <c r="E75" s="304"/>
      <c r="F75" s="305"/>
      <c r="G75" s="306"/>
      <c r="H75" s="306"/>
      <c r="I75" s="307"/>
      <c r="J75" s="312"/>
      <c r="K75" s="312"/>
      <c r="L75" s="312"/>
      <c r="M75" s="312"/>
      <c r="N75" s="312"/>
      <c r="O75" s="312"/>
      <c r="P75" s="313"/>
      <c r="Q75" s="316"/>
      <c r="R75" s="315"/>
      <c r="S75" s="102"/>
      <c r="T75" s="103" t="s">
        <v>171</v>
      </c>
      <c r="U75" s="102"/>
      <c r="V75" s="299"/>
      <c r="W75" s="319"/>
      <c r="X75" s="322"/>
      <c r="Y75" s="312"/>
      <c r="Z75" s="312"/>
      <c r="AA75" s="312"/>
      <c r="AB75" s="312"/>
      <c r="AC75" s="312"/>
      <c r="AD75" s="323"/>
      <c r="AE75" s="305"/>
      <c r="AF75" s="306"/>
      <c r="AG75" s="306"/>
      <c r="AH75" s="307"/>
      <c r="AI75" s="348"/>
      <c r="AJ75" s="349"/>
      <c r="AK75" s="349"/>
      <c r="AL75" s="349"/>
      <c r="AM75" s="349"/>
      <c r="AN75" s="351"/>
      <c r="AO75" s="299"/>
      <c r="AP75" s="300"/>
    </row>
    <row r="76" spans="2:52" ht="18" customHeight="1">
      <c r="B76" s="301">
        <v>5</v>
      </c>
      <c r="C76" s="302"/>
      <c r="D76" s="303"/>
      <c r="E76" s="304"/>
      <c r="F76" s="305"/>
      <c r="G76" s="306"/>
      <c r="H76" s="306"/>
      <c r="I76" s="307"/>
      <c r="J76" s="364"/>
      <c r="K76" s="309"/>
      <c r="L76" s="309"/>
      <c r="M76" s="309"/>
      <c r="N76" s="309"/>
      <c r="O76" s="309"/>
      <c r="P76" s="310"/>
      <c r="Q76" s="314">
        <f t="shared" ref="Q76" si="26">S76+S77</f>
        <v>0</v>
      </c>
      <c r="R76" s="315"/>
      <c r="S76" s="104"/>
      <c r="T76" s="105" t="s">
        <v>171</v>
      </c>
      <c r="U76" s="104"/>
      <c r="V76" s="317">
        <f t="shared" ref="V76" si="27">U76+U77</f>
        <v>0</v>
      </c>
      <c r="W76" s="318"/>
      <c r="X76" s="370"/>
      <c r="Y76" s="309"/>
      <c r="Z76" s="309"/>
      <c r="AA76" s="309"/>
      <c r="AB76" s="309"/>
      <c r="AC76" s="309"/>
      <c r="AD76" s="321"/>
      <c r="AE76" s="305"/>
      <c r="AF76" s="306"/>
      <c r="AG76" s="306"/>
      <c r="AH76" s="307"/>
      <c r="AI76" s="348"/>
      <c r="AJ76" s="349"/>
      <c r="AK76" s="349"/>
      <c r="AL76" s="349"/>
      <c r="AM76" s="349"/>
      <c r="AN76" s="351"/>
      <c r="AO76" s="352"/>
      <c r="AP76" s="353"/>
      <c r="AS76" s="95">
        <v>2</v>
      </c>
      <c r="AT76" s="95">
        <v>5</v>
      </c>
    </row>
    <row r="77" spans="2:52" ht="18" customHeight="1">
      <c r="B77" s="301"/>
      <c r="C77" s="302"/>
      <c r="D77" s="303"/>
      <c r="E77" s="304"/>
      <c r="F77" s="305"/>
      <c r="G77" s="306"/>
      <c r="H77" s="306"/>
      <c r="I77" s="307"/>
      <c r="J77" s="312"/>
      <c r="K77" s="312"/>
      <c r="L77" s="312"/>
      <c r="M77" s="312"/>
      <c r="N77" s="312"/>
      <c r="O77" s="312"/>
      <c r="P77" s="313"/>
      <c r="Q77" s="316"/>
      <c r="R77" s="315"/>
      <c r="S77" s="102"/>
      <c r="T77" s="103" t="s">
        <v>171</v>
      </c>
      <c r="U77" s="102"/>
      <c r="V77" s="299"/>
      <c r="W77" s="319"/>
      <c r="X77" s="322"/>
      <c r="Y77" s="312"/>
      <c r="Z77" s="312"/>
      <c r="AA77" s="312"/>
      <c r="AB77" s="312"/>
      <c r="AC77" s="312"/>
      <c r="AD77" s="323"/>
      <c r="AE77" s="305"/>
      <c r="AF77" s="306"/>
      <c r="AG77" s="306"/>
      <c r="AH77" s="307"/>
      <c r="AI77" s="348"/>
      <c r="AJ77" s="349"/>
      <c r="AK77" s="349"/>
      <c r="AL77" s="349"/>
      <c r="AM77" s="349"/>
      <c r="AN77" s="351"/>
      <c r="AO77" s="299"/>
      <c r="AP77" s="300"/>
    </row>
    <row r="78" spans="2:52" ht="18" customHeight="1">
      <c r="B78" s="301">
        <v>6</v>
      </c>
      <c r="C78" s="302"/>
      <c r="D78" s="303"/>
      <c r="E78" s="304"/>
      <c r="F78" s="305"/>
      <c r="G78" s="306"/>
      <c r="H78" s="306"/>
      <c r="I78" s="307"/>
      <c r="J78" s="364"/>
      <c r="K78" s="309"/>
      <c r="L78" s="309"/>
      <c r="M78" s="309"/>
      <c r="N78" s="309"/>
      <c r="O78" s="309"/>
      <c r="P78" s="310"/>
      <c r="Q78" s="314">
        <f t="shared" ref="Q78" si="28">S78+S79</f>
        <v>0</v>
      </c>
      <c r="R78" s="315"/>
      <c r="S78" s="104"/>
      <c r="T78" s="105" t="s">
        <v>171</v>
      </c>
      <c r="U78" s="104"/>
      <c r="V78" s="317">
        <f t="shared" ref="V78" si="29">U78+U79</f>
        <v>0</v>
      </c>
      <c r="W78" s="318"/>
      <c r="X78" s="370"/>
      <c r="Y78" s="309"/>
      <c r="Z78" s="309"/>
      <c r="AA78" s="309"/>
      <c r="AB78" s="309"/>
      <c r="AC78" s="309"/>
      <c r="AD78" s="321"/>
      <c r="AE78" s="305"/>
      <c r="AF78" s="306"/>
      <c r="AG78" s="306"/>
      <c r="AH78" s="307"/>
      <c r="AI78" s="348"/>
      <c r="AJ78" s="349"/>
      <c r="AK78" s="349"/>
      <c r="AL78" s="349"/>
      <c r="AM78" s="349"/>
      <c r="AN78" s="351"/>
      <c r="AO78" s="352"/>
      <c r="AP78" s="353"/>
      <c r="AS78" s="95">
        <v>3</v>
      </c>
      <c r="AT78" s="95">
        <v>6</v>
      </c>
    </row>
    <row r="79" spans="2:52" ht="18" customHeight="1" thickBot="1">
      <c r="B79" s="357"/>
      <c r="C79" s="358"/>
      <c r="D79" s="359"/>
      <c r="E79" s="360"/>
      <c r="F79" s="361"/>
      <c r="G79" s="362"/>
      <c r="H79" s="362"/>
      <c r="I79" s="363"/>
      <c r="J79" s="365"/>
      <c r="K79" s="365"/>
      <c r="L79" s="365"/>
      <c r="M79" s="365"/>
      <c r="N79" s="365"/>
      <c r="O79" s="365"/>
      <c r="P79" s="366"/>
      <c r="Q79" s="367"/>
      <c r="R79" s="368"/>
      <c r="S79" s="115"/>
      <c r="T79" s="116" t="s">
        <v>171</v>
      </c>
      <c r="U79" s="115"/>
      <c r="V79" s="355"/>
      <c r="W79" s="369"/>
      <c r="X79" s="371"/>
      <c r="Y79" s="365"/>
      <c r="Z79" s="365"/>
      <c r="AA79" s="365"/>
      <c r="AB79" s="365"/>
      <c r="AC79" s="365"/>
      <c r="AD79" s="372"/>
      <c r="AE79" s="361"/>
      <c r="AF79" s="362"/>
      <c r="AG79" s="362"/>
      <c r="AH79" s="363"/>
      <c r="AI79" s="373"/>
      <c r="AJ79" s="374"/>
      <c r="AK79" s="374"/>
      <c r="AL79" s="374"/>
      <c r="AM79" s="374"/>
      <c r="AN79" s="375"/>
      <c r="AO79" s="355"/>
      <c r="AP79" s="356"/>
    </row>
    <row r="80" spans="2:52" ht="18" customHeight="1" thickBot="1">
      <c r="B80" s="106"/>
      <c r="C80" s="107"/>
      <c r="D80" s="107"/>
      <c r="E80" s="107"/>
      <c r="F80" s="106"/>
      <c r="G80" s="106"/>
      <c r="H80" s="106"/>
      <c r="I80" s="106"/>
      <c r="J80" s="106"/>
      <c r="K80" s="108"/>
      <c r="L80" s="108"/>
      <c r="M80" s="109"/>
      <c r="N80" s="110"/>
      <c r="O80" s="109"/>
      <c r="P80" s="108"/>
      <c r="Q80" s="108"/>
      <c r="R80" s="106"/>
      <c r="S80" s="106"/>
      <c r="T80" s="106"/>
      <c r="U80" s="106"/>
      <c r="V80" s="106"/>
      <c r="W80" s="111"/>
      <c r="X80" s="111"/>
      <c r="Y80" s="111"/>
      <c r="Z80" s="111"/>
      <c r="AA80" s="111"/>
      <c r="AB80" s="111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</row>
    <row r="81" spans="1:55" ht="30" customHeight="1" thickBot="1">
      <c r="B81" s="95"/>
      <c r="C81" s="95"/>
      <c r="D81" s="389" t="s">
        <v>172</v>
      </c>
      <c r="E81" s="390"/>
      <c r="F81" s="390"/>
      <c r="G81" s="390"/>
      <c r="H81" s="390"/>
      <c r="I81" s="390"/>
      <c r="J81" s="390" t="s">
        <v>167</v>
      </c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 t="s">
        <v>174</v>
      </c>
      <c r="AB81" s="390"/>
      <c r="AC81" s="390"/>
      <c r="AD81" s="390" t="s">
        <v>175</v>
      </c>
      <c r="AE81" s="390"/>
      <c r="AF81" s="390"/>
      <c r="AG81" s="390"/>
      <c r="AH81" s="390"/>
      <c r="AI81" s="390"/>
      <c r="AJ81" s="390"/>
      <c r="AK81" s="390"/>
      <c r="AL81" s="390"/>
      <c r="AM81" s="391"/>
      <c r="AN81" s="95"/>
      <c r="AO81" s="95"/>
      <c r="AP81" s="95"/>
    </row>
    <row r="82" spans="1:55" ht="30" customHeight="1">
      <c r="B82" s="95"/>
      <c r="C82" s="95"/>
      <c r="D82" s="380" t="s">
        <v>176</v>
      </c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2"/>
      <c r="AB82" s="382"/>
      <c r="AC82" s="382"/>
      <c r="AD82" s="383"/>
      <c r="AE82" s="383"/>
      <c r="AF82" s="383"/>
      <c r="AG82" s="383"/>
      <c r="AH82" s="383"/>
      <c r="AI82" s="383"/>
      <c r="AJ82" s="383"/>
      <c r="AK82" s="383"/>
      <c r="AL82" s="383"/>
      <c r="AM82" s="384"/>
      <c r="AN82" s="95"/>
      <c r="AO82" s="95"/>
      <c r="AP82" s="95"/>
    </row>
    <row r="83" spans="1:55" ht="30" customHeight="1">
      <c r="B83" s="95"/>
      <c r="C83" s="95"/>
      <c r="D83" s="385" t="s">
        <v>176</v>
      </c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7"/>
      <c r="AE83" s="387"/>
      <c r="AF83" s="387"/>
      <c r="AG83" s="387"/>
      <c r="AH83" s="387"/>
      <c r="AI83" s="387"/>
      <c r="AJ83" s="387"/>
      <c r="AK83" s="387"/>
      <c r="AL83" s="387"/>
      <c r="AM83" s="388"/>
      <c r="AN83" s="95"/>
      <c r="AO83" s="95"/>
      <c r="AP83" s="95"/>
    </row>
    <row r="84" spans="1:55" ht="30" customHeight="1" thickBot="1">
      <c r="B84" s="95"/>
      <c r="C84" s="95"/>
      <c r="D84" s="376" t="s">
        <v>176</v>
      </c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8"/>
      <c r="AE84" s="378"/>
      <c r="AF84" s="378"/>
      <c r="AG84" s="378"/>
      <c r="AH84" s="378"/>
      <c r="AI84" s="378"/>
      <c r="AJ84" s="378"/>
      <c r="AK84" s="378"/>
      <c r="AL84" s="378"/>
      <c r="AM84" s="379"/>
      <c r="AN84" s="95"/>
      <c r="AO84" s="95"/>
      <c r="AP84" s="95"/>
    </row>
    <row r="85" spans="1:55" ht="18" customHeight="1">
      <c r="A85" s="265" t="s">
        <v>221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</row>
    <row r="86" spans="1:55" ht="18" customHeight="1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</row>
    <row r="87" spans="1:55" ht="18" customHeight="1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</row>
    <row r="88" spans="1:55" ht="24.95" customHeight="1">
      <c r="B88" s="95"/>
      <c r="C88" s="268" t="s">
        <v>157</v>
      </c>
      <c r="D88" s="268"/>
      <c r="E88" s="268"/>
      <c r="F88" s="268"/>
      <c r="G88" s="412" t="s">
        <v>194</v>
      </c>
      <c r="H88" s="268"/>
      <c r="I88" s="268"/>
      <c r="J88" s="268"/>
      <c r="K88" s="268"/>
      <c r="L88" s="268"/>
      <c r="M88" s="268"/>
      <c r="N88" s="268"/>
      <c r="O88" s="268"/>
      <c r="P88" s="268" t="s">
        <v>158</v>
      </c>
      <c r="Q88" s="268"/>
      <c r="R88" s="268"/>
      <c r="S88" s="268"/>
      <c r="T88" s="412" t="s">
        <v>217</v>
      </c>
      <c r="U88" s="268"/>
      <c r="V88" s="268"/>
      <c r="W88" s="268"/>
      <c r="X88" s="268"/>
      <c r="Y88" s="268"/>
      <c r="Z88" s="268"/>
      <c r="AA88" s="268"/>
      <c r="AB88" s="268"/>
      <c r="AC88" s="268" t="s">
        <v>159</v>
      </c>
      <c r="AD88" s="268"/>
      <c r="AE88" s="268"/>
      <c r="AF88" s="268"/>
      <c r="AG88" s="270">
        <v>44114</v>
      </c>
      <c r="AH88" s="271"/>
      <c r="AI88" s="271"/>
      <c r="AJ88" s="271"/>
      <c r="AK88" s="271"/>
      <c r="AL88" s="271"/>
      <c r="AM88" s="410" t="s">
        <v>189</v>
      </c>
      <c r="AN88" s="410"/>
      <c r="AO88" s="411"/>
      <c r="AP88" s="112"/>
    </row>
    <row r="89" spans="1:55" ht="18" customHeight="1">
      <c r="B89" s="95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3"/>
      <c r="X89" s="113"/>
      <c r="Y89" s="113"/>
      <c r="Z89" s="113"/>
      <c r="AA89" s="113"/>
      <c r="AB89" s="113"/>
      <c r="AC89" s="113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</row>
    <row r="90" spans="1:55" ht="24.95" customHeight="1">
      <c r="B90" s="95"/>
      <c r="C90" s="292">
        <v>1</v>
      </c>
      <c r="D90" s="292"/>
      <c r="E90" s="293" t="s">
        <v>162</v>
      </c>
      <c r="F90" s="293"/>
      <c r="G90" s="293"/>
      <c r="H90" s="293"/>
      <c r="I90" s="293"/>
      <c r="J90" s="293"/>
      <c r="K90" s="293"/>
      <c r="L90" s="293"/>
      <c r="M90" s="293"/>
      <c r="N90" s="293"/>
      <c r="O90" s="119"/>
      <c r="P90" s="119"/>
      <c r="Q90" s="449">
        <v>4</v>
      </c>
      <c r="R90" s="449"/>
      <c r="S90" s="443" t="s">
        <v>211</v>
      </c>
      <c r="T90" s="443"/>
      <c r="U90" s="443"/>
      <c r="V90" s="443"/>
      <c r="W90" s="443"/>
      <c r="X90" s="443"/>
      <c r="Y90" s="443"/>
      <c r="Z90" s="443"/>
      <c r="AA90" s="443"/>
      <c r="AB90" s="443"/>
      <c r="AC90" s="120"/>
      <c r="AD90" s="119"/>
      <c r="AE90" s="449">
        <v>7</v>
      </c>
      <c r="AF90" s="449"/>
      <c r="AG90" s="443" t="s">
        <v>217</v>
      </c>
      <c r="AH90" s="443"/>
      <c r="AI90" s="443"/>
      <c r="AJ90" s="443"/>
      <c r="AK90" s="443"/>
      <c r="AL90" s="443"/>
      <c r="AM90" s="443"/>
      <c r="AN90" s="443"/>
      <c r="AO90" s="443"/>
      <c r="AP90" s="443"/>
    </row>
    <row r="91" spans="1:55" ht="24.95" customHeight="1">
      <c r="B91" s="95"/>
      <c r="C91" s="445">
        <v>2</v>
      </c>
      <c r="D91" s="445"/>
      <c r="E91" s="446" t="s">
        <v>208</v>
      </c>
      <c r="F91" s="447"/>
      <c r="G91" s="447"/>
      <c r="H91" s="447"/>
      <c r="I91" s="447"/>
      <c r="J91" s="447"/>
      <c r="K91" s="447"/>
      <c r="L91" s="447"/>
      <c r="M91" s="447"/>
      <c r="N91" s="448"/>
      <c r="O91" s="119"/>
      <c r="P91" s="119"/>
      <c r="Q91" s="398">
        <v>5</v>
      </c>
      <c r="R91" s="398"/>
      <c r="S91" s="399" t="s">
        <v>212</v>
      </c>
      <c r="T91" s="399"/>
      <c r="U91" s="399"/>
      <c r="V91" s="399"/>
      <c r="W91" s="399"/>
      <c r="X91" s="399"/>
      <c r="Y91" s="399"/>
      <c r="Z91" s="399"/>
      <c r="AA91" s="399"/>
      <c r="AB91" s="399"/>
      <c r="AC91" s="120"/>
      <c r="AD91" s="119"/>
      <c r="AE91" s="400">
        <v>8</v>
      </c>
      <c r="AF91" s="400"/>
      <c r="AG91" s="401" t="s">
        <v>163</v>
      </c>
      <c r="AH91" s="401"/>
      <c r="AI91" s="401"/>
      <c r="AJ91" s="401"/>
      <c r="AK91" s="401"/>
      <c r="AL91" s="401"/>
      <c r="AM91" s="401"/>
      <c r="AN91" s="401"/>
      <c r="AO91" s="401"/>
      <c r="AP91" s="401"/>
    </row>
    <row r="92" spans="1:55" ht="24.95" customHeight="1">
      <c r="B92" s="95"/>
      <c r="C92" s="274">
        <v>3</v>
      </c>
      <c r="D92" s="274"/>
      <c r="E92" s="275" t="s">
        <v>209</v>
      </c>
      <c r="F92" s="276"/>
      <c r="G92" s="276"/>
      <c r="H92" s="276"/>
      <c r="I92" s="276"/>
      <c r="J92" s="276"/>
      <c r="K92" s="276"/>
      <c r="L92" s="276"/>
      <c r="M92" s="276"/>
      <c r="N92" s="277"/>
      <c r="O92" s="119"/>
      <c r="P92" s="119"/>
      <c r="Q92" s="444">
        <v>6</v>
      </c>
      <c r="R92" s="444"/>
      <c r="S92" s="433" t="s">
        <v>214</v>
      </c>
      <c r="T92" s="434"/>
      <c r="U92" s="434"/>
      <c r="V92" s="434"/>
      <c r="W92" s="434"/>
      <c r="X92" s="434"/>
      <c r="Y92" s="434"/>
      <c r="Z92" s="434"/>
      <c r="AA92" s="434"/>
      <c r="AB92" s="435"/>
      <c r="AC92" s="120"/>
      <c r="AD92" s="119"/>
      <c r="AE92" s="436"/>
      <c r="AF92" s="436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</row>
    <row r="93" spans="1:55" ht="18" customHeight="1">
      <c r="B93" s="95"/>
      <c r="C93" s="114"/>
      <c r="D93" s="112"/>
      <c r="E93" s="112"/>
      <c r="F93" s="112"/>
      <c r="G93" s="112"/>
      <c r="H93" s="112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112"/>
      <c r="U93" s="95"/>
      <c r="V93" s="112"/>
      <c r="W93" s="95"/>
      <c r="X93" s="112"/>
      <c r="Y93" s="95"/>
      <c r="Z93" s="112"/>
      <c r="AA93" s="95"/>
      <c r="AB93" s="112"/>
      <c r="AC93" s="112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</row>
    <row r="94" spans="1:55" ht="21.95" customHeight="1" thickBot="1">
      <c r="B94" s="95" t="s">
        <v>164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</row>
    <row r="95" spans="1:55" ht="21.95" customHeight="1" thickBot="1">
      <c r="B95" s="99"/>
      <c r="C95" s="342" t="s">
        <v>165</v>
      </c>
      <c r="D95" s="343"/>
      <c r="E95" s="327"/>
      <c r="F95" s="342" t="s">
        <v>166</v>
      </c>
      <c r="G95" s="343"/>
      <c r="H95" s="343"/>
      <c r="I95" s="327"/>
      <c r="J95" s="343" t="s">
        <v>167</v>
      </c>
      <c r="K95" s="343"/>
      <c r="L95" s="343"/>
      <c r="M95" s="343"/>
      <c r="N95" s="343"/>
      <c r="O95" s="343"/>
      <c r="P95" s="344"/>
      <c r="Q95" s="345" t="s">
        <v>168</v>
      </c>
      <c r="R95" s="345"/>
      <c r="S95" s="345"/>
      <c r="T95" s="345"/>
      <c r="U95" s="345"/>
      <c r="V95" s="345"/>
      <c r="W95" s="345"/>
      <c r="X95" s="326" t="s">
        <v>167</v>
      </c>
      <c r="Y95" s="343"/>
      <c r="Z95" s="343"/>
      <c r="AA95" s="343"/>
      <c r="AB95" s="343"/>
      <c r="AC95" s="343"/>
      <c r="AD95" s="327"/>
      <c r="AE95" s="342" t="s">
        <v>166</v>
      </c>
      <c r="AF95" s="343"/>
      <c r="AG95" s="343"/>
      <c r="AH95" s="327"/>
      <c r="AI95" s="324" t="s">
        <v>169</v>
      </c>
      <c r="AJ95" s="325"/>
      <c r="AK95" s="325"/>
      <c r="AL95" s="325"/>
      <c r="AM95" s="325"/>
      <c r="AN95" s="325"/>
      <c r="AO95" s="326" t="s">
        <v>170</v>
      </c>
      <c r="AP95" s="327"/>
      <c r="AX95" s="152"/>
      <c r="AY95" s="156"/>
      <c r="AZ95" s="156"/>
      <c r="BA95" s="156"/>
      <c r="BB95" s="263"/>
      <c r="BC95" s="264"/>
    </row>
    <row r="96" spans="1:55" ht="18" customHeight="1">
      <c r="B96" s="328">
        <v>1</v>
      </c>
      <c r="C96" s="329">
        <v>0.52083333333333337</v>
      </c>
      <c r="D96" s="330"/>
      <c r="E96" s="331"/>
      <c r="F96" s="332"/>
      <c r="G96" s="333"/>
      <c r="H96" s="333"/>
      <c r="I96" s="334"/>
      <c r="J96" s="335" t="str">
        <f>E90</f>
        <v>雀宮ＦＣ</v>
      </c>
      <c r="K96" s="336"/>
      <c r="L96" s="336"/>
      <c r="M96" s="336"/>
      <c r="N96" s="336"/>
      <c r="O96" s="336"/>
      <c r="P96" s="337"/>
      <c r="Q96" s="338">
        <f>S96+S97</f>
        <v>0</v>
      </c>
      <c r="R96" s="339"/>
      <c r="S96" s="100"/>
      <c r="T96" s="101" t="s">
        <v>171</v>
      </c>
      <c r="U96" s="100"/>
      <c r="V96" s="317">
        <f>U96+U97</f>
        <v>0</v>
      </c>
      <c r="W96" s="318"/>
      <c r="X96" s="340" t="str">
        <f>E92</f>
        <v>宇大附属小ＳＳＳ</v>
      </c>
      <c r="Y96" s="336"/>
      <c r="Z96" s="336"/>
      <c r="AA96" s="336"/>
      <c r="AB96" s="336"/>
      <c r="AC96" s="336"/>
      <c r="AD96" s="341"/>
      <c r="AE96" s="332"/>
      <c r="AF96" s="333"/>
      <c r="AG96" s="333"/>
      <c r="AH96" s="334"/>
      <c r="AI96" s="346">
        <v>5</v>
      </c>
      <c r="AJ96" s="347"/>
      <c r="AK96" s="347">
        <v>8</v>
      </c>
      <c r="AL96" s="347"/>
      <c r="AM96" s="347">
        <v>8</v>
      </c>
      <c r="AN96" s="350"/>
      <c r="AO96" s="297">
        <v>5</v>
      </c>
      <c r="AP96" s="298"/>
      <c r="AS96" s="95">
        <v>3</v>
      </c>
      <c r="AT96" s="95">
        <v>7</v>
      </c>
      <c r="AX96" s="152"/>
      <c r="AY96" s="156"/>
      <c r="AZ96" s="156"/>
      <c r="BA96" s="156"/>
      <c r="BB96" s="260"/>
      <c r="BC96" s="261"/>
    </row>
    <row r="97" spans="2:55" ht="18" customHeight="1">
      <c r="B97" s="301"/>
      <c r="C97" s="302"/>
      <c r="D97" s="303"/>
      <c r="E97" s="304"/>
      <c r="F97" s="305"/>
      <c r="G97" s="306"/>
      <c r="H97" s="306"/>
      <c r="I97" s="307"/>
      <c r="J97" s="312"/>
      <c r="K97" s="312"/>
      <c r="L97" s="312"/>
      <c r="M97" s="312"/>
      <c r="N97" s="312"/>
      <c r="O97" s="312"/>
      <c r="P97" s="313"/>
      <c r="Q97" s="316"/>
      <c r="R97" s="315"/>
      <c r="S97" s="102"/>
      <c r="T97" s="103" t="s">
        <v>171</v>
      </c>
      <c r="U97" s="102"/>
      <c r="V97" s="299"/>
      <c r="W97" s="319"/>
      <c r="X97" s="322"/>
      <c r="Y97" s="312"/>
      <c r="Z97" s="312"/>
      <c r="AA97" s="312"/>
      <c r="AB97" s="312"/>
      <c r="AC97" s="312"/>
      <c r="AD97" s="323"/>
      <c r="AE97" s="305"/>
      <c r="AF97" s="306"/>
      <c r="AG97" s="306"/>
      <c r="AH97" s="307"/>
      <c r="AI97" s="348"/>
      <c r="AJ97" s="349"/>
      <c r="AK97" s="349"/>
      <c r="AL97" s="349"/>
      <c r="AM97" s="349"/>
      <c r="AN97" s="351"/>
      <c r="AO97" s="299"/>
      <c r="AP97" s="300"/>
      <c r="AX97" s="153"/>
      <c r="AY97" s="156"/>
      <c r="AZ97" s="156"/>
      <c r="BA97" s="156"/>
      <c r="BB97" s="260"/>
      <c r="BC97" s="262"/>
    </row>
    <row r="98" spans="2:55" ht="18" customHeight="1">
      <c r="B98" s="301">
        <v>2</v>
      </c>
      <c r="C98" s="302">
        <v>0.54861111111111105</v>
      </c>
      <c r="D98" s="303"/>
      <c r="E98" s="304"/>
      <c r="F98" s="305"/>
      <c r="G98" s="306"/>
      <c r="H98" s="306"/>
      <c r="I98" s="307"/>
      <c r="J98" s="354" t="str">
        <f>S91</f>
        <v>ＦＣグランディール</v>
      </c>
      <c r="K98" s="309"/>
      <c r="L98" s="309"/>
      <c r="M98" s="309"/>
      <c r="N98" s="309"/>
      <c r="O98" s="309"/>
      <c r="P98" s="310"/>
      <c r="Q98" s="314">
        <f t="shared" ref="Q98" si="30">S98+S99</f>
        <v>0</v>
      </c>
      <c r="R98" s="315"/>
      <c r="S98" s="104"/>
      <c r="T98" s="105" t="s">
        <v>171</v>
      </c>
      <c r="U98" s="104"/>
      <c r="V98" s="317">
        <f t="shared" ref="V98" si="31">U98+U99</f>
        <v>0</v>
      </c>
      <c r="W98" s="318"/>
      <c r="X98" s="320" t="str">
        <f>AG91</f>
        <v>Ｓ４スペランツァ</v>
      </c>
      <c r="Y98" s="309"/>
      <c r="Z98" s="309"/>
      <c r="AA98" s="309"/>
      <c r="AB98" s="309"/>
      <c r="AC98" s="309"/>
      <c r="AD98" s="321"/>
      <c r="AE98" s="305"/>
      <c r="AF98" s="306"/>
      <c r="AG98" s="306"/>
      <c r="AH98" s="307"/>
      <c r="AI98" s="348">
        <v>1</v>
      </c>
      <c r="AJ98" s="349"/>
      <c r="AK98" s="349">
        <v>3</v>
      </c>
      <c r="AL98" s="349"/>
      <c r="AM98" s="349">
        <v>3</v>
      </c>
      <c r="AN98" s="351"/>
      <c r="AO98" s="352">
        <v>1</v>
      </c>
      <c r="AP98" s="353"/>
      <c r="AS98" s="95">
        <v>4</v>
      </c>
      <c r="AT98" s="95">
        <v>8</v>
      </c>
      <c r="AX98" s="154"/>
      <c r="AY98" s="156"/>
      <c r="AZ98" s="156"/>
      <c r="BA98" s="156"/>
      <c r="BB98" s="155"/>
      <c r="BC98" s="154"/>
    </row>
    <row r="99" spans="2:55" ht="18" customHeight="1">
      <c r="B99" s="301"/>
      <c r="C99" s="302"/>
      <c r="D99" s="303"/>
      <c r="E99" s="304"/>
      <c r="F99" s="305"/>
      <c r="G99" s="306"/>
      <c r="H99" s="306"/>
      <c r="I99" s="307"/>
      <c r="J99" s="312"/>
      <c r="K99" s="312"/>
      <c r="L99" s="312"/>
      <c r="M99" s="312"/>
      <c r="N99" s="312"/>
      <c r="O99" s="312"/>
      <c r="P99" s="313"/>
      <c r="Q99" s="316"/>
      <c r="R99" s="315"/>
      <c r="S99" s="102"/>
      <c r="T99" s="103" t="s">
        <v>171</v>
      </c>
      <c r="U99" s="102"/>
      <c r="V99" s="299"/>
      <c r="W99" s="319"/>
      <c r="X99" s="322"/>
      <c r="Y99" s="312"/>
      <c r="Z99" s="312"/>
      <c r="AA99" s="312"/>
      <c r="AB99" s="312"/>
      <c r="AC99" s="312"/>
      <c r="AD99" s="323"/>
      <c r="AE99" s="305"/>
      <c r="AF99" s="306"/>
      <c r="AG99" s="306"/>
      <c r="AH99" s="307"/>
      <c r="AI99" s="348"/>
      <c r="AJ99" s="349"/>
      <c r="AK99" s="349"/>
      <c r="AL99" s="349"/>
      <c r="AM99" s="349"/>
      <c r="AN99" s="351"/>
      <c r="AO99" s="299"/>
      <c r="AP99" s="300"/>
      <c r="AX99" s="154"/>
      <c r="AY99" s="156"/>
      <c r="AZ99" s="156"/>
      <c r="BA99" s="156"/>
      <c r="BB99" s="155"/>
      <c r="BC99" s="154"/>
    </row>
    <row r="100" spans="2:55" ht="18" customHeight="1">
      <c r="B100" s="301">
        <v>3</v>
      </c>
      <c r="C100" s="302">
        <v>0.58333333333333337</v>
      </c>
      <c r="D100" s="303"/>
      <c r="E100" s="304"/>
      <c r="F100" s="305"/>
      <c r="G100" s="306"/>
      <c r="H100" s="306"/>
      <c r="I100" s="307"/>
      <c r="J100" s="354" t="str">
        <f>E90</f>
        <v>雀宮ＦＣ</v>
      </c>
      <c r="K100" s="309"/>
      <c r="L100" s="309"/>
      <c r="M100" s="309"/>
      <c r="N100" s="309"/>
      <c r="O100" s="309"/>
      <c r="P100" s="310"/>
      <c r="Q100" s="314">
        <f t="shared" ref="Q100" si="32">S100+S101</f>
        <v>0</v>
      </c>
      <c r="R100" s="315"/>
      <c r="S100" s="104"/>
      <c r="T100" s="105" t="s">
        <v>171</v>
      </c>
      <c r="U100" s="104"/>
      <c r="V100" s="317">
        <f t="shared" ref="V100" si="33">U100+U101</f>
        <v>0</v>
      </c>
      <c r="W100" s="318"/>
      <c r="X100" s="320" t="str">
        <f>S91</f>
        <v>ＦＣグランディール</v>
      </c>
      <c r="Y100" s="309"/>
      <c r="Z100" s="309"/>
      <c r="AA100" s="309"/>
      <c r="AB100" s="309"/>
      <c r="AC100" s="309"/>
      <c r="AD100" s="321"/>
      <c r="AE100" s="305"/>
      <c r="AF100" s="306"/>
      <c r="AG100" s="306"/>
      <c r="AH100" s="307"/>
      <c r="AI100" s="348">
        <v>3</v>
      </c>
      <c r="AJ100" s="349"/>
      <c r="AK100" s="349">
        <v>8</v>
      </c>
      <c r="AL100" s="349"/>
      <c r="AM100" s="349">
        <v>8</v>
      </c>
      <c r="AN100" s="351"/>
      <c r="AO100" s="352">
        <v>3</v>
      </c>
      <c r="AP100" s="353"/>
      <c r="AS100" s="95">
        <v>5</v>
      </c>
      <c r="AT100" s="95">
        <v>9</v>
      </c>
      <c r="AX100" s="154"/>
      <c r="AY100" s="156"/>
      <c r="AZ100" s="156"/>
      <c r="BA100" s="156"/>
      <c r="BB100" s="155"/>
      <c r="BC100" s="154"/>
    </row>
    <row r="101" spans="2:55" ht="18" customHeight="1">
      <c r="B101" s="301"/>
      <c r="C101" s="302"/>
      <c r="D101" s="303"/>
      <c r="E101" s="304"/>
      <c r="F101" s="305"/>
      <c r="G101" s="306"/>
      <c r="H101" s="306"/>
      <c r="I101" s="307"/>
      <c r="J101" s="312"/>
      <c r="K101" s="312"/>
      <c r="L101" s="312"/>
      <c r="M101" s="312"/>
      <c r="N101" s="312"/>
      <c r="O101" s="312"/>
      <c r="P101" s="313"/>
      <c r="Q101" s="316"/>
      <c r="R101" s="315"/>
      <c r="S101" s="102"/>
      <c r="T101" s="103" t="s">
        <v>171</v>
      </c>
      <c r="U101" s="102"/>
      <c r="V101" s="299"/>
      <c r="W101" s="319"/>
      <c r="X101" s="322"/>
      <c r="Y101" s="312"/>
      <c r="Z101" s="312"/>
      <c r="AA101" s="312"/>
      <c r="AB101" s="312"/>
      <c r="AC101" s="312"/>
      <c r="AD101" s="323"/>
      <c r="AE101" s="305"/>
      <c r="AF101" s="306"/>
      <c r="AG101" s="306"/>
      <c r="AH101" s="307"/>
      <c r="AI101" s="348"/>
      <c r="AJ101" s="349"/>
      <c r="AK101" s="349"/>
      <c r="AL101" s="349"/>
      <c r="AM101" s="349"/>
      <c r="AN101" s="351"/>
      <c r="AO101" s="299"/>
      <c r="AP101" s="300"/>
      <c r="AX101" s="154"/>
      <c r="AY101" s="156"/>
      <c r="AZ101" s="156"/>
      <c r="BA101" s="156"/>
      <c r="BB101" s="155"/>
      <c r="BC101" s="154"/>
    </row>
    <row r="102" spans="2:55" ht="18" customHeight="1">
      <c r="B102" s="301">
        <v>4</v>
      </c>
      <c r="C102" s="302">
        <v>0.61111111111111105</v>
      </c>
      <c r="D102" s="303"/>
      <c r="E102" s="304"/>
      <c r="F102" s="305"/>
      <c r="G102" s="306"/>
      <c r="H102" s="306"/>
      <c r="I102" s="307"/>
      <c r="J102" s="354" t="str">
        <f>E92</f>
        <v>宇大附属小ＳＳＳ</v>
      </c>
      <c r="K102" s="309"/>
      <c r="L102" s="309"/>
      <c r="M102" s="309"/>
      <c r="N102" s="309"/>
      <c r="O102" s="309"/>
      <c r="P102" s="310"/>
      <c r="Q102" s="314">
        <f t="shared" ref="Q102" si="34">S102+S103</f>
        <v>0</v>
      </c>
      <c r="R102" s="315"/>
      <c r="S102" s="104"/>
      <c r="T102" s="105" t="s">
        <v>171</v>
      </c>
      <c r="U102" s="104"/>
      <c r="V102" s="317">
        <f t="shared" ref="V102" si="35">U102+U103</f>
        <v>0</v>
      </c>
      <c r="W102" s="318"/>
      <c r="X102" s="320" t="str">
        <f>AG91</f>
        <v>Ｓ４スペランツァ</v>
      </c>
      <c r="Y102" s="309"/>
      <c r="Z102" s="309"/>
      <c r="AA102" s="309"/>
      <c r="AB102" s="309"/>
      <c r="AC102" s="309"/>
      <c r="AD102" s="321"/>
      <c r="AE102" s="305"/>
      <c r="AF102" s="306"/>
      <c r="AG102" s="306"/>
      <c r="AH102" s="307"/>
      <c r="AI102" s="348">
        <v>1</v>
      </c>
      <c r="AJ102" s="349"/>
      <c r="AK102" s="349">
        <v>5</v>
      </c>
      <c r="AL102" s="349"/>
      <c r="AM102" s="349">
        <v>5</v>
      </c>
      <c r="AN102" s="351"/>
      <c r="AO102" s="352">
        <v>1</v>
      </c>
      <c r="AP102" s="353"/>
      <c r="AS102" s="95">
        <v>6</v>
      </c>
      <c r="AT102" s="95">
        <v>1</v>
      </c>
      <c r="AX102" s="154"/>
      <c r="AY102" s="156"/>
      <c r="AZ102" s="156"/>
      <c r="BA102" s="156"/>
      <c r="BB102" s="155"/>
      <c r="BC102" s="154"/>
    </row>
    <row r="103" spans="2:55" ht="18" customHeight="1">
      <c r="B103" s="301"/>
      <c r="C103" s="302"/>
      <c r="D103" s="303"/>
      <c r="E103" s="304"/>
      <c r="F103" s="305"/>
      <c r="G103" s="306"/>
      <c r="H103" s="306"/>
      <c r="I103" s="307"/>
      <c r="J103" s="312"/>
      <c r="K103" s="312"/>
      <c r="L103" s="312"/>
      <c r="M103" s="312"/>
      <c r="N103" s="312"/>
      <c r="O103" s="312"/>
      <c r="P103" s="313"/>
      <c r="Q103" s="316"/>
      <c r="R103" s="315"/>
      <c r="S103" s="102"/>
      <c r="T103" s="103" t="s">
        <v>171</v>
      </c>
      <c r="U103" s="102"/>
      <c r="V103" s="299"/>
      <c r="W103" s="319"/>
      <c r="X103" s="322"/>
      <c r="Y103" s="312"/>
      <c r="Z103" s="312"/>
      <c r="AA103" s="312"/>
      <c r="AB103" s="312"/>
      <c r="AC103" s="312"/>
      <c r="AD103" s="323"/>
      <c r="AE103" s="305"/>
      <c r="AF103" s="306"/>
      <c r="AG103" s="306"/>
      <c r="AH103" s="307"/>
      <c r="AI103" s="348"/>
      <c r="AJ103" s="349"/>
      <c r="AK103" s="349"/>
      <c r="AL103" s="349"/>
      <c r="AM103" s="349"/>
      <c r="AN103" s="351"/>
      <c r="AO103" s="299"/>
      <c r="AP103" s="300"/>
      <c r="AX103" s="156"/>
      <c r="AY103" s="156"/>
      <c r="AZ103" s="156"/>
      <c r="BA103" s="156"/>
      <c r="BB103" s="156"/>
      <c r="BC103" s="156"/>
    </row>
    <row r="104" spans="2:55" ht="18" customHeight="1">
      <c r="B104" s="301">
        <v>5</v>
      </c>
      <c r="C104" s="302"/>
      <c r="D104" s="303"/>
      <c r="E104" s="304"/>
      <c r="F104" s="305"/>
      <c r="G104" s="306"/>
      <c r="H104" s="306"/>
      <c r="I104" s="307"/>
      <c r="J104" s="364"/>
      <c r="K104" s="309"/>
      <c r="L104" s="309"/>
      <c r="M104" s="309"/>
      <c r="N104" s="309"/>
      <c r="O104" s="309"/>
      <c r="P104" s="310"/>
      <c r="Q104" s="314">
        <f t="shared" ref="Q104" si="36">S104+S105</f>
        <v>0</v>
      </c>
      <c r="R104" s="315"/>
      <c r="S104" s="104"/>
      <c r="T104" s="105" t="s">
        <v>171</v>
      </c>
      <c r="U104" s="104"/>
      <c r="V104" s="317">
        <f t="shared" ref="V104" si="37">U104+U105</f>
        <v>0</v>
      </c>
      <c r="W104" s="318"/>
      <c r="X104" s="370"/>
      <c r="Y104" s="309"/>
      <c r="Z104" s="309"/>
      <c r="AA104" s="309"/>
      <c r="AB104" s="309"/>
      <c r="AC104" s="309"/>
      <c r="AD104" s="321"/>
      <c r="AE104" s="305"/>
      <c r="AF104" s="306"/>
      <c r="AG104" s="306"/>
      <c r="AH104" s="307"/>
      <c r="AI104" s="348"/>
      <c r="AJ104" s="349"/>
      <c r="AK104" s="349"/>
      <c r="AL104" s="349"/>
      <c r="AM104" s="349"/>
      <c r="AN104" s="351"/>
      <c r="AO104" s="352"/>
      <c r="AP104" s="353"/>
      <c r="AS104" s="95">
        <v>7</v>
      </c>
      <c r="AT104" s="95">
        <v>2</v>
      </c>
    </row>
    <row r="105" spans="2:55" ht="18" customHeight="1">
      <c r="B105" s="301"/>
      <c r="C105" s="302"/>
      <c r="D105" s="303"/>
      <c r="E105" s="304"/>
      <c r="F105" s="305"/>
      <c r="G105" s="306"/>
      <c r="H105" s="306"/>
      <c r="I105" s="307"/>
      <c r="J105" s="312"/>
      <c r="K105" s="312"/>
      <c r="L105" s="312"/>
      <c r="M105" s="312"/>
      <c r="N105" s="312"/>
      <c r="O105" s="312"/>
      <c r="P105" s="313"/>
      <c r="Q105" s="316"/>
      <c r="R105" s="315"/>
      <c r="S105" s="102"/>
      <c r="T105" s="103" t="s">
        <v>171</v>
      </c>
      <c r="U105" s="102"/>
      <c r="V105" s="299"/>
      <c r="W105" s="319"/>
      <c r="X105" s="322"/>
      <c r="Y105" s="312"/>
      <c r="Z105" s="312"/>
      <c r="AA105" s="312"/>
      <c r="AB105" s="312"/>
      <c r="AC105" s="312"/>
      <c r="AD105" s="323"/>
      <c r="AE105" s="305"/>
      <c r="AF105" s="306"/>
      <c r="AG105" s="306"/>
      <c r="AH105" s="307"/>
      <c r="AI105" s="348"/>
      <c r="AJ105" s="349"/>
      <c r="AK105" s="349"/>
      <c r="AL105" s="349"/>
      <c r="AM105" s="349"/>
      <c r="AN105" s="351"/>
      <c r="AO105" s="299"/>
      <c r="AP105" s="300"/>
    </row>
    <row r="106" spans="2:55" ht="18" customHeight="1">
      <c r="B106" s="301">
        <v>6</v>
      </c>
      <c r="C106" s="302"/>
      <c r="D106" s="303"/>
      <c r="E106" s="304"/>
      <c r="F106" s="305"/>
      <c r="G106" s="306"/>
      <c r="H106" s="306"/>
      <c r="I106" s="307"/>
      <c r="J106" s="364"/>
      <c r="K106" s="309"/>
      <c r="L106" s="309"/>
      <c r="M106" s="309"/>
      <c r="N106" s="309"/>
      <c r="O106" s="309"/>
      <c r="P106" s="310"/>
      <c r="Q106" s="314">
        <f t="shared" ref="Q106" si="38">S106+S107</f>
        <v>0</v>
      </c>
      <c r="R106" s="315"/>
      <c r="S106" s="104"/>
      <c r="T106" s="105" t="s">
        <v>171</v>
      </c>
      <c r="U106" s="104"/>
      <c r="V106" s="317">
        <f t="shared" ref="V106" si="39">U106+U107</f>
        <v>0</v>
      </c>
      <c r="W106" s="318"/>
      <c r="X106" s="370"/>
      <c r="Y106" s="309"/>
      <c r="Z106" s="309"/>
      <c r="AA106" s="309"/>
      <c r="AB106" s="309"/>
      <c r="AC106" s="309"/>
      <c r="AD106" s="321"/>
      <c r="AE106" s="305"/>
      <c r="AF106" s="306"/>
      <c r="AG106" s="306"/>
      <c r="AH106" s="307"/>
      <c r="AI106" s="348"/>
      <c r="AJ106" s="349"/>
      <c r="AK106" s="349"/>
      <c r="AL106" s="349"/>
      <c r="AM106" s="349"/>
      <c r="AN106" s="351"/>
      <c r="AO106" s="352"/>
      <c r="AP106" s="353"/>
      <c r="AS106" s="95">
        <v>8</v>
      </c>
      <c r="AT106" s="95">
        <v>3</v>
      </c>
    </row>
    <row r="107" spans="2:55" ht="18" customHeight="1" thickBot="1">
      <c r="B107" s="357"/>
      <c r="C107" s="358"/>
      <c r="D107" s="359"/>
      <c r="E107" s="360"/>
      <c r="F107" s="361"/>
      <c r="G107" s="362"/>
      <c r="H107" s="362"/>
      <c r="I107" s="363"/>
      <c r="J107" s="365"/>
      <c r="K107" s="365"/>
      <c r="L107" s="365"/>
      <c r="M107" s="365"/>
      <c r="N107" s="365"/>
      <c r="O107" s="365"/>
      <c r="P107" s="366"/>
      <c r="Q107" s="367"/>
      <c r="R107" s="368"/>
      <c r="S107" s="115"/>
      <c r="T107" s="116" t="s">
        <v>171</v>
      </c>
      <c r="U107" s="115"/>
      <c r="V107" s="355"/>
      <c r="W107" s="369"/>
      <c r="X107" s="371"/>
      <c r="Y107" s="365"/>
      <c r="Z107" s="365"/>
      <c r="AA107" s="365"/>
      <c r="AB107" s="365"/>
      <c r="AC107" s="365"/>
      <c r="AD107" s="372"/>
      <c r="AE107" s="361"/>
      <c r="AF107" s="362"/>
      <c r="AG107" s="362"/>
      <c r="AH107" s="363"/>
      <c r="AI107" s="373"/>
      <c r="AJ107" s="374"/>
      <c r="AK107" s="374"/>
      <c r="AL107" s="374"/>
      <c r="AM107" s="374"/>
      <c r="AN107" s="375"/>
      <c r="AO107" s="355"/>
      <c r="AP107" s="356"/>
    </row>
    <row r="108" spans="2:55" ht="18" customHeight="1" thickBot="1">
      <c r="B108" s="106"/>
      <c r="C108" s="107"/>
      <c r="D108" s="107"/>
      <c r="E108" s="107"/>
      <c r="F108" s="106"/>
      <c r="G108" s="106"/>
      <c r="H108" s="106"/>
      <c r="I108" s="106"/>
      <c r="J108" s="106"/>
      <c r="K108" s="108"/>
      <c r="L108" s="108"/>
      <c r="M108" s="109"/>
      <c r="N108" s="110"/>
      <c r="O108" s="109"/>
      <c r="P108" s="108"/>
      <c r="Q108" s="108"/>
      <c r="R108" s="106"/>
      <c r="S108" s="106"/>
      <c r="T108" s="106"/>
      <c r="U108" s="106"/>
      <c r="V108" s="106"/>
      <c r="W108" s="111"/>
      <c r="X108" s="111"/>
      <c r="Y108" s="111"/>
      <c r="Z108" s="111"/>
      <c r="AA108" s="111"/>
      <c r="AB108" s="111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</row>
    <row r="109" spans="2:55" ht="30" customHeight="1" thickBot="1">
      <c r="B109" s="95"/>
      <c r="C109" s="95"/>
      <c r="D109" s="389" t="s">
        <v>172</v>
      </c>
      <c r="E109" s="390"/>
      <c r="F109" s="390"/>
      <c r="G109" s="390"/>
      <c r="H109" s="390"/>
      <c r="I109" s="390"/>
      <c r="J109" s="390" t="s">
        <v>167</v>
      </c>
      <c r="K109" s="390"/>
      <c r="L109" s="390"/>
      <c r="M109" s="390"/>
      <c r="N109" s="390"/>
      <c r="O109" s="390"/>
      <c r="P109" s="390"/>
      <c r="Q109" s="390"/>
      <c r="R109" s="390" t="s">
        <v>173</v>
      </c>
      <c r="S109" s="390"/>
      <c r="T109" s="390"/>
      <c r="U109" s="390"/>
      <c r="V109" s="390"/>
      <c r="W109" s="390"/>
      <c r="X109" s="390"/>
      <c r="Y109" s="390"/>
      <c r="Z109" s="390"/>
      <c r="AA109" s="390" t="s">
        <v>174</v>
      </c>
      <c r="AB109" s="390"/>
      <c r="AC109" s="390"/>
      <c r="AD109" s="390" t="s">
        <v>175</v>
      </c>
      <c r="AE109" s="390"/>
      <c r="AF109" s="390"/>
      <c r="AG109" s="390"/>
      <c r="AH109" s="390"/>
      <c r="AI109" s="390"/>
      <c r="AJ109" s="390"/>
      <c r="AK109" s="390"/>
      <c r="AL109" s="390"/>
      <c r="AM109" s="391"/>
      <c r="AN109" s="95"/>
      <c r="AO109" s="95"/>
      <c r="AP109" s="95"/>
    </row>
    <row r="110" spans="2:55" ht="30" customHeight="1">
      <c r="B110" s="95"/>
      <c r="C110" s="95"/>
      <c r="D110" s="380" t="s">
        <v>176</v>
      </c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2"/>
      <c r="AB110" s="382"/>
      <c r="AC110" s="382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4"/>
      <c r="AN110" s="95"/>
      <c r="AO110" s="95"/>
      <c r="AP110" s="95"/>
    </row>
    <row r="111" spans="2:55" ht="30" customHeight="1">
      <c r="B111" s="95"/>
      <c r="C111" s="95"/>
      <c r="D111" s="385" t="s">
        <v>176</v>
      </c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8"/>
      <c r="AN111" s="95"/>
      <c r="AO111" s="95"/>
      <c r="AP111" s="95"/>
    </row>
    <row r="112" spans="2:55" ht="30" customHeight="1" thickBot="1">
      <c r="B112" s="95"/>
      <c r="C112" s="95"/>
      <c r="D112" s="376" t="s">
        <v>176</v>
      </c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9"/>
      <c r="AN112" s="95"/>
      <c r="AO112" s="95"/>
      <c r="AP112" s="95"/>
    </row>
    <row r="113" spans="1:46" ht="18" customHeight="1">
      <c r="A113" s="265" t="s">
        <v>222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</row>
    <row r="114" spans="1:46" ht="18" customHeight="1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</row>
    <row r="115" spans="1:46" ht="18" customHeight="1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</row>
    <row r="116" spans="1:46" ht="24.95" customHeight="1">
      <c r="B116" s="95"/>
      <c r="C116" s="268" t="s">
        <v>157</v>
      </c>
      <c r="D116" s="268"/>
      <c r="E116" s="268"/>
      <c r="F116" s="268"/>
      <c r="G116" s="412"/>
      <c r="H116" s="268"/>
      <c r="I116" s="268"/>
      <c r="J116" s="268"/>
      <c r="K116" s="268"/>
      <c r="L116" s="268"/>
      <c r="M116" s="268"/>
      <c r="N116" s="268"/>
      <c r="O116" s="268"/>
      <c r="P116" s="268" t="s">
        <v>158</v>
      </c>
      <c r="Q116" s="268"/>
      <c r="R116" s="268"/>
      <c r="S116" s="268"/>
      <c r="T116" s="412"/>
      <c r="U116" s="268"/>
      <c r="V116" s="268"/>
      <c r="W116" s="268"/>
      <c r="X116" s="268"/>
      <c r="Y116" s="268"/>
      <c r="Z116" s="268"/>
      <c r="AA116" s="268"/>
      <c r="AB116" s="268"/>
      <c r="AC116" s="268" t="s">
        <v>159</v>
      </c>
      <c r="AD116" s="268"/>
      <c r="AE116" s="268"/>
      <c r="AF116" s="268"/>
      <c r="AG116" s="270">
        <v>44157</v>
      </c>
      <c r="AH116" s="271"/>
      <c r="AI116" s="271"/>
      <c r="AJ116" s="271"/>
      <c r="AK116" s="271"/>
      <c r="AL116" s="271"/>
      <c r="AM116" s="410" t="s">
        <v>189</v>
      </c>
      <c r="AN116" s="410"/>
      <c r="AO116" s="411"/>
      <c r="AP116" s="112"/>
    </row>
    <row r="117" spans="1:46" ht="18" customHeight="1">
      <c r="B117" s="95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3"/>
      <c r="X117" s="113"/>
      <c r="Y117" s="113"/>
      <c r="Z117" s="113"/>
      <c r="AA117" s="113"/>
      <c r="AB117" s="113"/>
      <c r="AC117" s="113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</row>
    <row r="118" spans="1:46" ht="24.95" customHeight="1">
      <c r="B118" s="95"/>
      <c r="C118" s="402">
        <v>1</v>
      </c>
      <c r="D118" s="402"/>
      <c r="E118" s="296" t="s">
        <v>162</v>
      </c>
      <c r="F118" s="296"/>
      <c r="G118" s="296"/>
      <c r="H118" s="296"/>
      <c r="I118" s="296"/>
      <c r="J118" s="296"/>
      <c r="K118" s="296"/>
      <c r="L118" s="296"/>
      <c r="M118" s="296"/>
      <c r="N118" s="296"/>
      <c r="O118" s="96"/>
      <c r="P118" s="96"/>
      <c r="Q118" s="295">
        <v>4</v>
      </c>
      <c r="R118" s="295"/>
      <c r="S118" s="296" t="s">
        <v>211</v>
      </c>
      <c r="T118" s="296"/>
      <c r="U118" s="296"/>
      <c r="V118" s="296"/>
      <c r="W118" s="296"/>
      <c r="X118" s="296"/>
      <c r="Y118" s="296"/>
      <c r="Z118" s="296"/>
      <c r="AA118" s="296"/>
      <c r="AB118" s="296"/>
      <c r="AC118" s="97"/>
      <c r="AD118" s="96"/>
      <c r="AE118" s="295">
        <v>7</v>
      </c>
      <c r="AF118" s="295"/>
      <c r="AG118" s="296" t="s">
        <v>216</v>
      </c>
      <c r="AH118" s="296"/>
      <c r="AI118" s="296"/>
      <c r="AJ118" s="296"/>
      <c r="AK118" s="296"/>
      <c r="AL118" s="296"/>
      <c r="AM118" s="296"/>
      <c r="AN118" s="296"/>
      <c r="AO118" s="296"/>
      <c r="AP118" s="296"/>
    </row>
    <row r="119" spans="1:46" ht="24.95" customHeight="1">
      <c r="B119" s="95"/>
      <c r="C119" s="394">
        <v>2</v>
      </c>
      <c r="D119" s="394"/>
      <c r="E119" s="395" t="s">
        <v>208</v>
      </c>
      <c r="F119" s="396"/>
      <c r="G119" s="396"/>
      <c r="H119" s="396"/>
      <c r="I119" s="396"/>
      <c r="J119" s="396"/>
      <c r="K119" s="396"/>
      <c r="L119" s="396"/>
      <c r="M119" s="396"/>
      <c r="N119" s="397"/>
      <c r="O119" s="96"/>
      <c r="P119" s="96"/>
      <c r="Q119" s="288">
        <v>5</v>
      </c>
      <c r="R119" s="288"/>
      <c r="S119" s="289" t="s">
        <v>212</v>
      </c>
      <c r="T119" s="289"/>
      <c r="U119" s="289"/>
      <c r="V119" s="289"/>
      <c r="W119" s="289"/>
      <c r="X119" s="289"/>
      <c r="Y119" s="289"/>
      <c r="Z119" s="289"/>
      <c r="AA119" s="289"/>
      <c r="AB119" s="289"/>
      <c r="AC119" s="97"/>
      <c r="AD119" s="96"/>
      <c r="AE119" s="290">
        <v>8</v>
      </c>
      <c r="AF119" s="290"/>
      <c r="AG119" s="291" t="s">
        <v>163</v>
      </c>
      <c r="AH119" s="291"/>
      <c r="AI119" s="291"/>
      <c r="AJ119" s="291"/>
      <c r="AK119" s="291"/>
      <c r="AL119" s="291"/>
      <c r="AM119" s="291"/>
      <c r="AN119" s="291"/>
      <c r="AO119" s="291"/>
      <c r="AP119" s="291"/>
    </row>
    <row r="120" spans="1:46" ht="24.95" customHeight="1">
      <c r="B120" s="95"/>
      <c r="C120" s="392">
        <v>3</v>
      </c>
      <c r="D120" s="392"/>
      <c r="E120" s="279" t="s">
        <v>209</v>
      </c>
      <c r="F120" s="280"/>
      <c r="G120" s="280"/>
      <c r="H120" s="280"/>
      <c r="I120" s="280"/>
      <c r="J120" s="280"/>
      <c r="K120" s="280"/>
      <c r="L120" s="280"/>
      <c r="M120" s="280"/>
      <c r="N120" s="281"/>
      <c r="O120" s="96"/>
      <c r="P120" s="96"/>
      <c r="Q120" s="278">
        <v>6</v>
      </c>
      <c r="R120" s="278"/>
      <c r="S120" s="279" t="s">
        <v>214</v>
      </c>
      <c r="T120" s="280"/>
      <c r="U120" s="280"/>
      <c r="V120" s="280"/>
      <c r="W120" s="280"/>
      <c r="X120" s="280"/>
      <c r="Y120" s="280"/>
      <c r="Z120" s="280"/>
      <c r="AA120" s="280"/>
      <c r="AB120" s="281"/>
      <c r="AC120" s="97"/>
      <c r="AD120" s="96"/>
      <c r="AE120" s="282"/>
      <c r="AF120" s="282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</row>
    <row r="121" spans="1:46" ht="18" customHeight="1">
      <c r="B121" s="95"/>
      <c r="C121" s="114"/>
      <c r="D121" s="112"/>
      <c r="E121" s="112"/>
      <c r="F121" s="112"/>
      <c r="G121" s="112"/>
      <c r="H121" s="112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112"/>
      <c r="U121" s="95"/>
      <c r="V121" s="112"/>
      <c r="W121" s="95"/>
      <c r="X121" s="112"/>
      <c r="Y121" s="95"/>
      <c r="Z121" s="112"/>
      <c r="AA121" s="95"/>
      <c r="AB121" s="112"/>
      <c r="AC121" s="112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</row>
    <row r="122" spans="1:46" ht="21.95" customHeight="1" thickBot="1">
      <c r="B122" s="95" t="s">
        <v>164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</row>
    <row r="123" spans="1:46" ht="21.95" customHeight="1" thickBot="1">
      <c r="B123" s="99"/>
      <c r="C123" s="342" t="s">
        <v>165</v>
      </c>
      <c r="D123" s="343"/>
      <c r="E123" s="327"/>
      <c r="F123" s="342" t="s">
        <v>166</v>
      </c>
      <c r="G123" s="343"/>
      <c r="H123" s="343"/>
      <c r="I123" s="327"/>
      <c r="J123" s="343" t="s">
        <v>167</v>
      </c>
      <c r="K123" s="343"/>
      <c r="L123" s="343"/>
      <c r="M123" s="343"/>
      <c r="N123" s="343"/>
      <c r="O123" s="343"/>
      <c r="P123" s="344"/>
      <c r="Q123" s="345" t="s">
        <v>168</v>
      </c>
      <c r="R123" s="345"/>
      <c r="S123" s="345"/>
      <c r="T123" s="345"/>
      <c r="U123" s="345"/>
      <c r="V123" s="345"/>
      <c r="W123" s="345"/>
      <c r="X123" s="326" t="s">
        <v>167</v>
      </c>
      <c r="Y123" s="343"/>
      <c r="Z123" s="343"/>
      <c r="AA123" s="343"/>
      <c r="AB123" s="343"/>
      <c r="AC123" s="343"/>
      <c r="AD123" s="327"/>
      <c r="AE123" s="342" t="s">
        <v>166</v>
      </c>
      <c r="AF123" s="343"/>
      <c r="AG123" s="343"/>
      <c r="AH123" s="327"/>
      <c r="AI123" s="324" t="s">
        <v>169</v>
      </c>
      <c r="AJ123" s="325"/>
      <c r="AK123" s="325"/>
      <c r="AL123" s="325"/>
      <c r="AM123" s="325"/>
      <c r="AN123" s="325"/>
      <c r="AO123" s="326" t="s">
        <v>170</v>
      </c>
      <c r="AP123" s="327"/>
    </row>
    <row r="124" spans="1:46" ht="18" customHeight="1">
      <c r="B124" s="328">
        <v>1</v>
      </c>
      <c r="C124" s="329"/>
      <c r="D124" s="330"/>
      <c r="E124" s="331"/>
      <c r="F124" s="332"/>
      <c r="G124" s="333"/>
      <c r="H124" s="333"/>
      <c r="I124" s="334"/>
      <c r="J124" s="415"/>
      <c r="K124" s="336"/>
      <c r="L124" s="336"/>
      <c r="M124" s="336"/>
      <c r="N124" s="336"/>
      <c r="O124" s="336"/>
      <c r="P124" s="337"/>
      <c r="Q124" s="338">
        <f>S124+S125</f>
        <v>0</v>
      </c>
      <c r="R124" s="339"/>
      <c r="S124" s="100"/>
      <c r="T124" s="101" t="s">
        <v>171</v>
      </c>
      <c r="U124" s="100"/>
      <c r="V124" s="317">
        <f>U124+U125</f>
        <v>0</v>
      </c>
      <c r="W124" s="318"/>
      <c r="X124" s="416"/>
      <c r="Y124" s="336"/>
      <c r="Z124" s="336"/>
      <c r="AA124" s="336"/>
      <c r="AB124" s="336"/>
      <c r="AC124" s="336"/>
      <c r="AD124" s="341"/>
      <c r="AE124" s="332"/>
      <c r="AF124" s="333"/>
      <c r="AG124" s="333"/>
      <c r="AH124" s="334"/>
      <c r="AI124" s="346"/>
      <c r="AJ124" s="347"/>
      <c r="AK124" s="347"/>
      <c r="AL124" s="347"/>
      <c r="AM124" s="347"/>
      <c r="AN124" s="350"/>
      <c r="AO124" s="297"/>
      <c r="AP124" s="298"/>
      <c r="AS124" s="95">
        <v>3</v>
      </c>
      <c r="AT124" s="95">
        <v>7</v>
      </c>
    </row>
    <row r="125" spans="1:46" ht="18" customHeight="1">
      <c r="B125" s="301"/>
      <c r="C125" s="302"/>
      <c r="D125" s="303"/>
      <c r="E125" s="304"/>
      <c r="F125" s="305"/>
      <c r="G125" s="306"/>
      <c r="H125" s="306"/>
      <c r="I125" s="307"/>
      <c r="J125" s="312"/>
      <c r="K125" s="312"/>
      <c r="L125" s="312"/>
      <c r="M125" s="312"/>
      <c r="N125" s="312"/>
      <c r="O125" s="312"/>
      <c r="P125" s="313"/>
      <c r="Q125" s="316"/>
      <c r="R125" s="315"/>
      <c r="S125" s="102"/>
      <c r="T125" s="103" t="s">
        <v>171</v>
      </c>
      <c r="U125" s="102"/>
      <c r="V125" s="299"/>
      <c r="W125" s="319"/>
      <c r="X125" s="322"/>
      <c r="Y125" s="312"/>
      <c r="Z125" s="312"/>
      <c r="AA125" s="312"/>
      <c r="AB125" s="312"/>
      <c r="AC125" s="312"/>
      <c r="AD125" s="323"/>
      <c r="AE125" s="305"/>
      <c r="AF125" s="306"/>
      <c r="AG125" s="306"/>
      <c r="AH125" s="307"/>
      <c r="AI125" s="348"/>
      <c r="AJ125" s="349"/>
      <c r="AK125" s="349"/>
      <c r="AL125" s="349"/>
      <c r="AM125" s="349"/>
      <c r="AN125" s="351"/>
      <c r="AO125" s="299"/>
      <c r="AP125" s="300"/>
    </row>
    <row r="126" spans="1:46" ht="18" customHeight="1">
      <c r="B126" s="301">
        <v>2</v>
      </c>
      <c r="C126" s="302"/>
      <c r="D126" s="303"/>
      <c r="E126" s="304"/>
      <c r="F126" s="305"/>
      <c r="G126" s="306"/>
      <c r="H126" s="306"/>
      <c r="I126" s="307"/>
      <c r="J126" s="364"/>
      <c r="K126" s="309"/>
      <c r="L126" s="309"/>
      <c r="M126" s="309"/>
      <c r="N126" s="309"/>
      <c r="O126" s="309"/>
      <c r="P126" s="310"/>
      <c r="Q126" s="314">
        <f t="shared" ref="Q126" si="40">S126+S127</f>
        <v>0</v>
      </c>
      <c r="R126" s="315"/>
      <c r="S126" s="104"/>
      <c r="T126" s="105" t="s">
        <v>171</v>
      </c>
      <c r="U126" s="104"/>
      <c r="V126" s="317">
        <f t="shared" ref="V126" si="41">U126+U127</f>
        <v>0</v>
      </c>
      <c r="W126" s="318"/>
      <c r="X126" s="370"/>
      <c r="Y126" s="309"/>
      <c r="Z126" s="309"/>
      <c r="AA126" s="309"/>
      <c r="AB126" s="309"/>
      <c r="AC126" s="309"/>
      <c r="AD126" s="321"/>
      <c r="AE126" s="305"/>
      <c r="AF126" s="306"/>
      <c r="AG126" s="306"/>
      <c r="AH126" s="307"/>
      <c r="AI126" s="348"/>
      <c r="AJ126" s="349"/>
      <c r="AK126" s="349"/>
      <c r="AL126" s="349"/>
      <c r="AM126" s="349"/>
      <c r="AN126" s="351"/>
      <c r="AO126" s="352"/>
      <c r="AP126" s="353"/>
      <c r="AS126" s="95">
        <v>4</v>
      </c>
      <c r="AT126" s="95">
        <v>8</v>
      </c>
    </row>
    <row r="127" spans="1:46" ht="18" customHeight="1">
      <c r="B127" s="301"/>
      <c r="C127" s="302"/>
      <c r="D127" s="303"/>
      <c r="E127" s="304"/>
      <c r="F127" s="305"/>
      <c r="G127" s="306"/>
      <c r="H127" s="306"/>
      <c r="I127" s="307"/>
      <c r="J127" s="312"/>
      <c r="K127" s="312"/>
      <c r="L127" s="312"/>
      <c r="M127" s="312"/>
      <c r="N127" s="312"/>
      <c r="O127" s="312"/>
      <c r="P127" s="313"/>
      <c r="Q127" s="316"/>
      <c r="R127" s="315"/>
      <c r="S127" s="102"/>
      <c r="T127" s="103" t="s">
        <v>171</v>
      </c>
      <c r="U127" s="102"/>
      <c r="V127" s="299"/>
      <c r="W127" s="319"/>
      <c r="X127" s="322"/>
      <c r="Y127" s="312"/>
      <c r="Z127" s="312"/>
      <c r="AA127" s="312"/>
      <c r="AB127" s="312"/>
      <c r="AC127" s="312"/>
      <c r="AD127" s="323"/>
      <c r="AE127" s="305"/>
      <c r="AF127" s="306"/>
      <c r="AG127" s="306"/>
      <c r="AH127" s="307"/>
      <c r="AI127" s="348"/>
      <c r="AJ127" s="349"/>
      <c r="AK127" s="349"/>
      <c r="AL127" s="349"/>
      <c r="AM127" s="349"/>
      <c r="AN127" s="351"/>
      <c r="AO127" s="299"/>
      <c r="AP127" s="300"/>
    </row>
    <row r="128" spans="1:46" ht="18" customHeight="1">
      <c r="B128" s="301">
        <v>3</v>
      </c>
      <c r="C128" s="302"/>
      <c r="D128" s="303"/>
      <c r="E128" s="304"/>
      <c r="F128" s="305"/>
      <c r="G128" s="306"/>
      <c r="H128" s="306"/>
      <c r="I128" s="307"/>
      <c r="J128" s="364"/>
      <c r="K128" s="309"/>
      <c r="L128" s="309"/>
      <c r="M128" s="309"/>
      <c r="N128" s="309"/>
      <c r="O128" s="309"/>
      <c r="P128" s="310"/>
      <c r="Q128" s="314">
        <f t="shared" ref="Q128" si="42">S128+S129</f>
        <v>0</v>
      </c>
      <c r="R128" s="315"/>
      <c r="S128" s="104"/>
      <c r="T128" s="105" t="s">
        <v>171</v>
      </c>
      <c r="U128" s="104"/>
      <c r="V128" s="317">
        <f t="shared" ref="V128" si="43">U128+U129</f>
        <v>0</v>
      </c>
      <c r="W128" s="318"/>
      <c r="X128" s="370"/>
      <c r="Y128" s="309"/>
      <c r="Z128" s="309"/>
      <c r="AA128" s="309"/>
      <c r="AB128" s="309"/>
      <c r="AC128" s="309"/>
      <c r="AD128" s="321"/>
      <c r="AE128" s="305"/>
      <c r="AF128" s="306"/>
      <c r="AG128" s="306"/>
      <c r="AH128" s="307"/>
      <c r="AI128" s="348"/>
      <c r="AJ128" s="349"/>
      <c r="AK128" s="349"/>
      <c r="AL128" s="349"/>
      <c r="AM128" s="349"/>
      <c r="AN128" s="351"/>
      <c r="AO128" s="352"/>
      <c r="AP128" s="353"/>
      <c r="AS128" s="95">
        <v>5</v>
      </c>
      <c r="AT128" s="95">
        <v>9</v>
      </c>
    </row>
    <row r="129" spans="1:46" ht="18" customHeight="1">
      <c r="B129" s="301"/>
      <c r="C129" s="302"/>
      <c r="D129" s="303"/>
      <c r="E129" s="304"/>
      <c r="F129" s="305"/>
      <c r="G129" s="306"/>
      <c r="H129" s="306"/>
      <c r="I129" s="307"/>
      <c r="J129" s="312"/>
      <c r="K129" s="312"/>
      <c r="L129" s="312"/>
      <c r="M129" s="312"/>
      <c r="N129" s="312"/>
      <c r="O129" s="312"/>
      <c r="P129" s="313"/>
      <c r="Q129" s="316"/>
      <c r="R129" s="315"/>
      <c r="S129" s="102"/>
      <c r="T129" s="103" t="s">
        <v>171</v>
      </c>
      <c r="U129" s="102"/>
      <c r="V129" s="299"/>
      <c r="W129" s="319"/>
      <c r="X129" s="322"/>
      <c r="Y129" s="312"/>
      <c r="Z129" s="312"/>
      <c r="AA129" s="312"/>
      <c r="AB129" s="312"/>
      <c r="AC129" s="312"/>
      <c r="AD129" s="323"/>
      <c r="AE129" s="305"/>
      <c r="AF129" s="306"/>
      <c r="AG129" s="306"/>
      <c r="AH129" s="307"/>
      <c r="AI129" s="348"/>
      <c r="AJ129" s="349"/>
      <c r="AK129" s="349"/>
      <c r="AL129" s="349"/>
      <c r="AM129" s="349"/>
      <c r="AN129" s="351"/>
      <c r="AO129" s="299"/>
      <c r="AP129" s="300"/>
    </row>
    <row r="130" spans="1:46" ht="18" customHeight="1">
      <c r="B130" s="301">
        <v>4</v>
      </c>
      <c r="C130" s="302"/>
      <c r="D130" s="303"/>
      <c r="E130" s="304"/>
      <c r="F130" s="305"/>
      <c r="G130" s="306"/>
      <c r="H130" s="306"/>
      <c r="I130" s="307"/>
      <c r="J130" s="364"/>
      <c r="K130" s="309"/>
      <c r="L130" s="309"/>
      <c r="M130" s="309"/>
      <c r="N130" s="309"/>
      <c r="O130" s="309"/>
      <c r="P130" s="310"/>
      <c r="Q130" s="314">
        <f t="shared" ref="Q130" si="44">S130+S131</f>
        <v>0</v>
      </c>
      <c r="R130" s="315"/>
      <c r="S130" s="104"/>
      <c r="T130" s="105" t="s">
        <v>171</v>
      </c>
      <c r="U130" s="104"/>
      <c r="V130" s="317">
        <f t="shared" ref="V130" si="45">U130+U131</f>
        <v>0</v>
      </c>
      <c r="W130" s="318"/>
      <c r="X130" s="370"/>
      <c r="Y130" s="309"/>
      <c r="Z130" s="309"/>
      <c r="AA130" s="309"/>
      <c r="AB130" s="309"/>
      <c r="AC130" s="309"/>
      <c r="AD130" s="321"/>
      <c r="AE130" s="305"/>
      <c r="AF130" s="306"/>
      <c r="AG130" s="306"/>
      <c r="AH130" s="307"/>
      <c r="AI130" s="348"/>
      <c r="AJ130" s="349"/>
      <c r="AK130" s="349"/>
      <c r="AL130" s="349"/>
      <c r="AM130" s="349"/>
      <c r="AN130" s="351"/>
      <c r="AO130" s="352"/>
      <c r="AP130" s="353"/>
      <c r="AS130" s="95">
        <v>6</v>
      </c>
      <c r="AT130" s="95">
        <v>1</v>
      </c>
    </row>
    <row r="131" spans="1:46" ht="18" customHeight="1">
      <c r="B131" s="301"/>
      <c r="C131" s="302"/>
      <c r="D131" s="303"/>
      <c r="E131" s="304"/>
      <c r="F131" s="305"/>
      <c r="G131" s="306"/>
      <c r="H131" s="306"/>
      <c r="I131" s="307"/>
      <c r="J131" s="312"/>
      <c r="K131" s="312"/>
      <c r="L131" s="312"/>
      <c r="M131" s="312"/>
      <c r="N131" s="312"/>
      <c r="O131" s="312"/>
      <c r="P131" s="313"/>
      <c r="Q131" s="316"/>
      <c r="R131" s="315"/>
      <c r="S131" s="102"/>
      <c r="T131" s="103" t="s">
        <v>171</v>
      </c>
      <c r="U131" s="102"/>
      <c r="V131" s="299"/>
      <c r="W131" s="319"/>
      <c r="X131" s="322"/>
      <c r="Y131" s="312"/>
      <c r="Z131" s="312"/>
      <c r="AA131" s="312"/>
      <c r="AB131" s="312"/>
      <c r="AC131" s="312"/>
      <c r="AD131" s="323"/>
      <c r="AE131" s="305"/>
      <c r="AF131" s="306"/>
      <c r="AG131" s="306"/>
      <c r="AH131" s="307"/>
      <c r="AI131" s="348"/>
      <c r="AJ131" s="349"/>
      <c r="AK131" s="349"/>
      <c r="AL131" s="349"/>
      <c r="AM131" s="349"/>
      <c r="AN131" s="351"/>
      <c r="AO131" s="299"/>
      <c r="AP131" s="300"/>
    </row>
    <row r="132" spans="1:46" ht="18" customHeight="1">
      <c r="B132" s="301">
        <v>5</v>
      </c>
      <c r="C132" s="302"/>
      <c r="D132" s="303"/>
      <c r="E132" s="304"/>
      <c r="F132" s="305"/>
      <c r="G132" s="306"/>
      <c r="H132" s="306"/>
      <c r="I132" s="307"/>
      <c r="J132" s="364"/>
      <c r="K132" s="309"/>
      <c r="L132" s="309"/>
      <c r="M132" s="309"/>
      <c r="N132" s="309"/>
      <c r="O132" s="309"/>
      <c r="P132" s="310"/>
      <c r="Q132" s="314">
        <f t="shared" ref="Q132" si="46">S132+S133</f>
        <v>0</v>
      </c>
      <c r="R132" s="315"/>
      <c r="S132" s="104"/>
      <c r="T132" s="105" t="s">
        <v>171</v>
      </c>
      <c r="U132" s="104"/>
      <c r="V132" s="317">
        <f t="shared" ref="V132" si="47">U132+U133</f>
        <v>0</v>
      </c>
      <c r="W132" s="318"/>
      <c r="X132" s="370"/>
      <c r="Y132" s="309"/>
      <c r="Z132" s="309"/>
      <c r="AA132" s="309"/>
      <c r="AB132" s="309"/>
      <c r="AC132" s="309"/>
      <c r="AD132" s="321"/>
      <c r="AE132" s="305"/>
      <c r="AF132" s="306"/>
      <c r="AG132" s="306"/>
      <c r="AH132" s="307"/>
      <c r="AI132" s="348"/>
      <c r="AJ132" s="349"/>
      <c r="AK132" s="349"/>
      <c r="AL132" s="349"/>
      <c r="AM132" s="349"/>
      <c r="AN132" s="351"/>
      <c r="AO132" s="352"/>
      <c r="AP132" s="353"/>
      <c r="AS132" s="95">
        <v>7</v>
      </c>
      <c r="AT132" s="95">
        <v>2</v>
      </c>
    </row>
    <row r="133" spans="1:46" ht="18" customHeight="1">
      <c r="B133" s="301"/>
      <c r="C133" s="302"/>
      <c r="D133" s="303"/>
      <c r="E133" s="304"/>
      <c r="F133" s="305"/>
      <c r="G133" s="306"/>
      <c r="H133" s="306"/>
      <c r="I133" s="307"/>
      <c r="J133" s="312"/>
      <c r="K133" s="312"/>
      <c r="L133" s="312"/>
      <c r="M133" s="312"/>
      <c r="N133" s="312"/>
      <c r="O133" s="312"/>
      <c r="P133" s="313"/>
      <c r="Q133" s="316"/>
      <c r="R133" s="315"/>
      <c r="S133" s="102"/>
      <c r="T133" s="103" t="s">
        <v>171</v>
      </c>
      <c r="U133" s="102"/>
      <c r="V133" s="299"/>
      <c r="W133" s="319"/>
      <c r="X133" s="322"/>
      <c r="Y133" s="312"/>
      <c r="Z133" s="312"/>
      <c r="AA133" s="312"/>
      <c r="AB133" s="312"/>
      <c r="AC133" s="312"/>
      <c r="AD133" s="323"/>
      <c r="AE133" s="305"/>
      <c r="AF133" s="306"/>
      <c r="AG133" s="306"/>
      <c r="AH133" s="307"/>
      <c r="AI133" s="348"/>
      <c r="AJ133" s="349"/>
      <c r="AK133" s="349"/>
      <c r="AL133" s="349"/>
      <c r="AM133" s="349"/>
      <c r="AN133" s="351"/>
      <c r="AO133" s="299"/>
      <c r="AP133" s="300"/>
    </row>
    <row r="134" spans="1:46" ht="18" customHeight="1">
      <c r="B134" s="301">
        <v>6</v>
      </c>
      <c r="C134" s="302"/>
      <c r="D134" s="303"/>
      <c r="E134" s="304"/>
      <c r="F134" s="305"/>
      <c r="G134" s="306"/>
      <c r="H134" s="306"/>
      <c r="I134" s="307"/>
      <c r="J134" s="364"/>
      <c r="K134" s="309"/>
      <c r="L134" s="309"/>
      <c r="M134" s="309"/>
      <c r="N134" s="309"/>
      <c r="O134" s="309"/>
      <c r="P134" s="310"/>
      <c r="Q134" s="314">
        <f t="shared" ref="Q134" si="48">S134+S135</f>
        <v>0</v>
      </c>
      <c r="R134" s="315"/>
      <c r="S134" s="104"/>
      <c r="T134" s="105" t="s">
        <v>171</v>
      </c>
      <c r="U134" s="104"/>
      <c r="V134" s="317">
        <f t="shared" ref="V134" si="49">U134+U135</f>
        <v>0</v>
      </c>
      <c r="W134" s="318"/>
      <c r="X134" s="370"/>
      <c r="Y134" s="309"/>
      <c r="Z134" s="309"/>
      <c r="AA134" s="309"/>
      <c r="AB134" s="309"/>
      <c r="AC134" s="309"/>
      <c r="AD134" s="321"/>
      <c r="AE134" s="305"/>
      <c r="AF134" s="306"/>
      <c r="AG134" s="306"/>
      <c r="AH134" s="307"/>
      <c r="AI134" s="348"/>
      <c r="AJ134" s="349"/>
      <c r="AK134" s="349"/>
      <c r="AL134" s="349"/>
      <c r="AM134" s="349"/>
      <c r="AN134" s="351"/>
      <c r="AO134" s="352"/>
      <c r="AP134" s="353"/>
      <c r="AS134" s="95">
        <v>8</v>
      </c>
      <c r="AT134" s="95">
        <v>3</v>
      </c>
    </row>
    <row r="135" spans="1:46" ht="18" customHeight="1" thickBot="1">
      <c r="B135" s="357"/>
      <c r="C135" s="358"/>
      <c r="D135" s="359"/>
      <c r="E135" s="360"/>
      <c r="F135" s="361"/>
      <c r="G135" s="362"/>
      <c r="H135" s="362"/>
      <c r="I135" s="363"/>
      <c r="J135" s="365"/>
      <c r="K135" s="365"/>
      <c r="L135" s="365"/>
      <c r="M135" s="365"/>
      <c r="N135" s="365"/>
      <c r="O135" s="365"/>
      <c r="P135" s="366"/>
      <c r="Q135" s="367"/>
      <c r="R135" s="368"/>
      <c r="S135" s="115"/>
      <c r="T135" s="116" t="s">
        <v>171</v>
      </c>
      <c r="U135" s="115"/>
      <c r="V135" s="355"/>
      <c r="W135" s="369"/>
      <c r="X135" s="371"/>
      <c r="Y135" s="365"/>
      <c r="Z135" s="365"/>
      <c r="AA135" s="365"/>
      <c r="AB135" s="365"/>
      <c r="AC135" s="365"/>
      <c r="AD135" s="372"/>
      <c r="AE135" s="361"/>
      <c r="AF135" s="362"/>
      <c r="AG135" s="362"/>
      <c r="AH135" s="363"/>
      <c r="AI135" s="373"/>
      <c r="AJ135" s="374"/>
      <c r="AK135" s="374"/>
      <c r="AL135" s="374"/>
      <c r="AM135" s="374"/>
      <c r="AN135" s="375"/>
      <c r="AO135" s="355"/>
      <c r="AP135" s="356"/>
    </row>
    <row r="136" spans="1:46" ht="18" customHeight="1" thickBot="1">
      <c r="B136" s="106"/>
      <c r="C136" s="107"/>
      <c r="D136" s="107"/>
      <c r="E136" s="107"/>
      <c r="F136" s="106"/>
      <c r="G136" s="106"/>
      <c r="H136" s="106"/>
      <c r="I136" s="106"/>
      <c r="J136" s="106"/>
      <c r="K136" s="108"/>
      <c r="L136" s="108"/>
      <c r="M136" s="109"/>
      <c r="N136" s="110"/>
      <c r="O136" s="109"/>
      <c r="P136" s="108"/>
      <c r="Q136" s="108"/>
      <c r="R136" s="106"/>
      <c r="S136" s="106"/>
      <c r="T136" s="106"/>
      <c r="U136" s="106"/>
      <c r="V136" s="106"/>
      <c r="W136" s="111"/>
      <c r="X136" s="111"/>
      <c r="Y136" s="111"/>
      <c r="Z136" s="111"/>
      <c r="AA136" s="111"/>
      <c r="AB136" s="111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</row>
    <row r="137" spans="1:46" ht="30" customHeight="1" thickBot="1">
      <c r="B137" s="95"/>
      <c r="C137" s="95"/>
      <c r="D137" s="389" t="s">
        <v>172</v>
      </c>
      <c r="E137" s="390"/>
      <c r="F137" s="390"/>
      <c r="G137" s="390"/>
      <c r="H137" s="390"/>
      <c r="I137" s="390"/>
      <c r="J137" s="390" t="s">
        <v>167</v>
      </c>
      <c r="K137" s="390"/>
      <c r="L137" s="390"/>
      <c r="M137" s="390"/>
      <c r="N137" s="390"/>
      <c r="O137" s="390"/>
      <c r="P137" s="390"/>
      <c r="Q137" s="390"/>
      <c r="R137" s="390" t="s">
        <v>173</v>
      </c>
      <c r="S137" s="390"/>
      <c r="T137" s="390"/>
      <c r="U137" s="390"/>
      <c r="V137" s="390"/>
      <c r="W137" s="390"/>
      <c r="X137" s="390"/>
      <c r="Y137" s="390"/>
      <c r="Z137" s="390"/>
      <c r="AA137" s="390" t="s">
        <v>174</v>
      </c>
      <c r="AB137" s="390"/>
      <c r="AC137" s="390"/>
      <c r="AD137" s="390" t="s">
        <v>175</v>
      </c>
      <c r="AE137" s="390"/>
      <c r="AF137" s="390"/>
      <c r="AG137" s="390"/>
      <c r="AH137" s="390"/>
      <c r="AI137" s="390"/>
      <c r="AJ137" s="390"/>
      <c r="AK137" s="390"/>
      <c r="AL137" s="390"/>
      <c r="AM137" s="391"/>
      <c r="AN137" s="95"/>
      <c r="AO137" s="95"/>
      <c r="AP137" s="95"/>
    </row>
    <row r="138" spans="1:46" ht="30" customHeight="1">
      <c r="B138" s="95"/>
      <c r="C138" s="95"/>
      <c r="D138" s="380" t="s">
        <v>176</v>
      </c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2"/>
      <c r="AB138" s="382"/>
      <c r="AC138" s="382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4"/>
      <c r="AN138" s="95"/>
      <c r="AO138" s="95"/>
      <c r="AP138" s="95"/>
    </row>
    <row r="139" spans="1:46" ht="30" customHeight="1">
      <c r="B139" s="95"/>
      <c r="C139" s="95"/>
      <c r="D139" s="385" t="s">
        <v>176</v>
      </c>
      <c r="E139" s="386"/>
      <c r="F139" s="386"/>
      <c r="G139" s="386"/>
      <c r="H139" s="386"/>
      <c r="I139" s="386"/>
      <c r="J139" s="386"/>
      <c r="K139" s="386"/>
      <c r="L139" s="386"/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6"/>
      <c r="X139" s="386"/>
      <c r="Y139" s="386"/>
      <c r="Z139" s="386"/>
      <c r="AA139" s="386"/>
      <c r="AB139" s="386"/>
      <c r="AC139" s="386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8"/>
      <c r="AN139" s="95"/>
      <c r="AO139" s="95"/>
      <c r="AP139" s="95"/>
    </row>
    <row r="140" spans="1:46" ht="30" customHeight="1" thickBot="1">
      <c r="B140" s="95"/>
      <c r="C140" s="95"/>
      <c r="D140" s="376" t="s">
        <v>176</v>
      </c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9"/>
      <c r="AN140" s="95"/>
      <c r="AO140" s="95"/>
      <c r="AP140" s="95"/>
    </row>
    <row r="141" spans="1:46" ht="18" customHeight="1">
      <c r="A141" s="265" t="s">
        <v>222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</row>
    <row r="142" spans="1:46" ht="18" customHeight="1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</row>
    <row r="143" spans="1:46" ht="18" customHeight="1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</row>
    <row r="144" spans="1:46" ht="24.95" customHeight="1">
      <c r="B144" s="95"/>
      <c r="C144" s="268" t="s">
        <v>157</v>
      </c>
      <c r="D144" s="268"/>
      <c r="E144" s="268"/>
      <c r="F144" s="268"/>
      <c r="G144" s="412"/>
      <c r="H144" s="268"/>
      <c r="I144" s="268"/>
      <c r="J144" s="268"/>
      <c r="K144" s="268"/>
      <c r="L144" s="268"/>
      <c r="M144" s="268"/>
      <c r="N144" s="268"/>
      <c r="O144" s="268"/>
      <c r="P144" s="268" t="s">
        <v>158</v>
      </c>
      <c r="Q144" s="268"/>
      <c r="R144" s="268"/>
      <c r="S144" s="268"/>
      <c r="T144" s="412"/>
      <c r="U144" s="268"/>
      <c r="V144" s="268"/>
      <c r="W144" s="268"/>
      <c r="X144" s="268"/>
      <c r="Y144" s="268"/>
      <c r="Z144" s="268"/>
      <c r="AA144" s="268"/>
      <c r="AB144" s="268"/>
      <c r="AC144" s="268" t="s">
        <v>159</v>
      </c>
      <c r="AD144" s="268"/>
      <c r="AE144" s="268"/>
      <c r="AF144" s="268"/>
      <c r="AG144" s="270">
        <v>44157</v>
      </c>
      <c r="AH144" s="271"/>
      <c r="AI144" s="271"/>
      <c r="AJ144" s="271"/>
      <c r="AK144" s="271"/>
      <c r="AL144" s="271"/>
      <c r="AM144" s="410" t="s">
        <v>189</v>
      </c>
      <c r="AN144" s="410"/>
      <c r="AO144" s="411"/>
      <c r="AP144" s="112"/>
    </row>
    <row r="145" spans="2:46" ht="18" customHeight="1">
      <c r="B145" s="95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3"/>
      <c r="X145" s="113"/>
      <c r="Y145" s="113"/>
      <c r="Z145" s="113"/>
      <c r="AA145" s="113"/>
      <c r="AB145" s="113"/>
      <c r="AC145" s="113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</row>
    <row r="146" spans="2:46" ht="24.95" customHeight="1">
      <c r="B146" s="95"/>
      <c r="C146" s="402">
        <v>1</v>
      </c>
      <c r="D146" s="402"/>
      <c r="E146" s="296" t="s">
        <v>162</v>
      </c>
      <c r="F146" s="296"/>
      <c r="G146" s="296"/>
      <c r="H146" s="296"/>
      <c r="I146" s="296"/>
      <c r="J146" s="296"/>
      <c r="K146" s="296"/>
      <c r="L146" s="296"/>
      <c r="M146" s="296"/>
      <c r="N146" s="296"/>
      <c r="O146" s="96"/>
      <c r="P146" s="96"/>
      <c r="Q146" s="295">
        <v>4</v>
      </c>
      <c r="R146" s="295"/>
      <c r="S146" s="296" t="s">
        <v>211</v>
      </c>
      <c r="T146" s="296"/>
      <c r="U146" s="296"/>
      <c r="V146" s="296"/>
      <c r="W146" s="296"/>
      <c r="X146" s="296"/>
      <c r="Y146" s="296"/>
      <c r="Z146" s="296"/>
      <c r="AA146" s="296"/>
      <c r="AB146" s="296"/>
      <c r="AC146" s="97"/>
      <c r="AD146" s="96"/>
      <c r="AE146" s="295">
        <v>7</v>
      </c>
      <c r="AF146" s="295"/>
      <c r="AG146" s="296" t="s">
        <v>216</v>
      </c>
      <c r="AH146" s="296"/>
      <c r="AI146" s="296"/>
      <c r="AJ146" s="296"/>
      <c r="AK146" s="296"/>
      <c r="AL146" s="296"/>
      <c r="AM146" s="296"/>
      <c r="AN146" s="296"/>
      <c r="AO146" s="296"/>
      <c r="AP146" s="296"/>
    </row>
    <row r="147" spans="2:46" ht="24.95" customHeight="1">
      <c r="B147" s="95"/>
      <c r="C147" s="394">
        <v>2</v>
      </c>
      <c r="D147" s="394"/>
      <c r="E147" s="395" t="s">
        <v>208</v>
      </c>
      <c r="F147" s="396"/>
      <c r="G147" s="396"/>
      <c r="H147" s="396"/>
      <c r="I147" s="396"/>
      <c r="J147" s="396"/>
      <c r="K147" s="396"/>
      <c r="L147" s="396"/>
      <c r="M147" s="396"/>
      <c r="N147" s="397"/>
      <c r="O147" s="96"/>
      <c r="P147" s="96"/>
      <c r="Q147" s="288">
        <v>5</v>
      </c>
      <c r="R147" s="288"/>
      <c r="S147" s="289" t="s">
        <v>212</v>
      </c>
      <c r="T147" s="289"/>
      <c r="U147" s="289"/>
      <c r="V147" s="289"/>
      <c r="W147" s="289"/>
      <c r="X147" s="289"/>
      <c r="Y147" s="289"/>
      <c r="Z147" s="289"/>
      <c r="AA147" s="289"/>
      <c r="AB147" s="289"/>
      <c r="AC147" s="97"/>
      <c r="AD147" s="96"/>
      <c r="AE147" s="290">
        <v>8</v>
      </c>
      <c r="AF147" s="290"/>
      <c r="AG147" s="291" t="s">
        <v>163</v>
      </c>
      <c r="AH147" s="291"/>
      <c r="AI147" s="291"/>
      <c r="AJ147" s="291"/>
      <c r="AK147" s="291"/>
      <c r="AL147" s="291"/>
      <c r="AM147" s="291"/>
      <c r="AN147" s="291"/>
      <c r="AO147" s="291"/>
      <c r="AP147" s="291"/>
    </row>
    <row r="148" spans="2:46" ht="24.95" customHeight="1">
      <c r="B148" s="95"/>
      <c r="C148" s="392">
        <v>3</v>
      </c>
      <c r="D148" s="392"/>
      <c r="E148" s="279" t="s">
        <v>209</v>
      </c>
      <c r="F148" s="280"/>
      <c r="G148" s="280"/>
      <c r="H148" s="280"/>
      <c r="I148" s="280"/>
      <c r="J148" s="280"/>
      <c r="K148" s="280"/>
      <c r="L148" s="280"/>
      <c r="M148" s="280"/>
      <c r="N148" s="281"/>
      <c r="O148" s="96"/>
      <c r="P148" s="96"/>
      <c r="Q148" s="278">
        <v>6</v>
      </c>
      <c r="R148" s="278"/>
      <c r="S148" s="279" t="s">
        <v>214</v>
      </c>
      <c r="T148" s="280"/>
      <c r="U148" s="280"/>
      <c r="V148" s="280"/>
      <c r="W148" s="280"/>
      <c r="X148" s="280"/>
      <c r="Y148" s="280"/>
      <c r="Z148" s="280"/>
      <c r="AA148" s="280"/>
      <c r="AB148" s="281"/>
      <c r="AC148" s="97"/>
      <c r="AD148" s="96"/>
      <c r="AE148" s="282"/>
      <c r="AF148" s="282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</row>
    <row r="149" spans="2:46" ht="18" customHeight="1">
      <c r="B149" s="95"/>
      <c r="C149" s="114"/>
      <c r="D149" s="112"/>
      <c r="E149" s="112"/>
      <c r="F149" s="112"/>
      <c r="G149" s="112"/>
      <c r="H149" s="112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112"/>
      <c r="U149" s="95"/>
      <c r="V149" s="112"/>
      <c r="W149" s="95"/>
      <c r="X149" s="112"/>
      <c r="Y149" s="95"/>
      <c r="Z149" s="112"/>
      <c r="AA149" s="95"/>
      <c r="AB149" s="112"/>
      <c r="AC149" s="112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</row>
    <row r="150" spans="2:46" ht="21.95" customHeight="1" thickBot="1">
      <c r="B150" s="95" t="s">
        <v>164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</row>
    <row r="151" spans="2:46" ht="21.95" customHeight="1" thickBot="1">
      <c r="B151" s="99"/>
      <c r="C151" s="342" t="s">
        <v>165</v>
      </c>
      <c r="D151" s="343"/>
      <c r="E151" s="327"/>
      <c r="F151" s="342" t="s">
        <v>166</v>
      </c>
      <c r="G151" s="343"/>
      <c r="H151" s="343"/>
      <c r="I151" s="327"/>
      <c r="J151" s="343" t="s">
        <v>167</v>
      </c>
      <c r="K151" s="343"/>
      <c r="L151" s="343"/>
      <c r="M151" s="343"/>
      <c r="N151" s="343"/>
      <c r="O151" s="343"/>
      <c r="P151" s="344"/>
      <c r="Q151" s="345" t="s">
        <v>168</v>
      </c>
      <c r="R151" s="345"/>
      <c r="S151" s="345"/>
      <c r="T151" s="345"/>
      <c r="U151" s="345"/>
      <c r="V151" s="345"/>
      <c r="W151" s="345"/>
      <c r="X151" s="326" t="s">
        <v>167</v>
      </c>
      <c r="Y151" s="343"/>
      <c r="Z151" s="343"/>
      <c r="AA151" s="343"/>
      <c r="AB151" s="343"/>
      <c r="AC151" s="343"/>
      <c r="AD151" s="327"/>
      <c r="AE151" s="342" t="s">
        <v>166</v>
      </c>
      <c r="AF151" s="343"/>
      <c r="AG151" s="343"/>
      <c r="AH151" s="327"/>
      <c r="AI151" s="324" t="s">
        <v>169</v>
      </c>
      <c r="AJ151" s="325"/>
      <c r="AK151" s="325"/>
      <c r="AL151" s="325"/>
      <c r="AM151" s="325"/>
      <c r="AN151" s="325"/>
      <c r="AO151" s="326" t="s">
        <v>170</v>
      </c>
      <c r="AP151" s="327"/>
    </row>
    <row r="152" spans="2:46" ht="18" customHeight="1">
      <c r="B152" s="328">
        <v>1</v>
      </c>
      <c r="C152" s="329"/>
      <c r="D152" s="330"/>
      <c r="E152" s="331"/>
      <c r="F152" s="332"/>
      <c r="G152" s="333"/>
      <c r="H152" s="333"/>
      <c r="I152" s="334"/>
      <c r="J152" s="415"/>
      <c r="K152" s="336"/>
      <c r="L152" s="336"/>
      <c r="M152" s="336"/>
      <c r="N152" s="336"/>
      <c r="O152" s="336"/>
      <c r="P152" s="337"/>
      <c r="Q152" s="338">
        <f>S152+S153</f>
        <v>0</v>
      </c>
      <c r="R152" s="339"/>
      <c r="S152" s="100"/>
      <c r="T152" s="101" t="s">
        <v>171</v>
      </c>
      <c r="U152" s="100"/>
      <c r="V152" s="317">
        <f>U152+U153</f>
        <v>0</v>
      </c>
      <c r="W152" s="318"/>
      <c r="X152" s="416"/>
      <c r="Y152" s="336"/>
      <c r="Z152" s="336"/>
      <c r="AA152" s="336"/>
      <c r="AB152" s="336"/>
      <c r="AC152" s="336"/>
      <c r="AD152" s="341"/>
      <c r="AE152" s="332"/>
      <c r="AF152" s="333"/>
      <c r="AG152" s="333"/>
      <c r="AH152" s="334"/>
      <c r="AI152" s="346"/>
      <c r="AJ152" s="347"/>
      <c r="AK152" s="347"/>
      <c r="AL152" s="347"/>
      <c r="AM152" s="347"/>
      <c r="AN152" s="350"/>
      <c r="AO152" s="297"/>
      <c r="AP152" s="298"/>
      <c r="AS152" s="95">
        <v>3</v>
      </c>
      <c r="AT152" s="95">
        <v>7</v>
      </c>
    </row>
    <row r="153" spans="2:46" ht="18" customHeight="1">
      <c r="B153" s="301"/>
      <c r="C153" s="302"/>
      <c r="D153" s="303"/>
      <c r="E153" s="304"/>
      <c r="F153" s="305"/>
      <c r="G153" s="306"/>
      <c r="H153" s="306"/>
      <c r="I153" s="307"/>
      <c r="J153" s="312"/>
      <c r="K153" s="312"/>
      <c r="L153" s="312"/>
      <c r="M153" s="312"/>
      <c r="N153" s="312"/>
      <c r="O153" s="312"/>
      <c r="P153" s="313"/>
      <c r="Q153" s="316"/>
      <c r="R153" s="315"/>
      <c r="S153" s="102"/>
      <c r="T153" s="103" t="s">
        <v>171</v>
      </c>
      <c r="U153" s="102"/>
      <c r="V153" s="299"/>
      <c r="W153" s="319"/>
      <c r="X153" s="322"/>
      <c r="Y153" s="312"/>
      <c r="Z153" s="312"/>
      <c r="AA153" s="312"/>
      <c r="AB153" s="312"/>
      <c r="AC153" s="312"/>
      <c r="AD153" s="323"/>
      <c r="AE153" s="305"/>
      <c r="AF153" s="306"/>
      <c r="AG153" s="306"/>
      <c r="AH153" s="307"/>
      <c r="AI153" s="348"/>
      <c r="AJ153" s="349"/>
      <c r="AK153" s="349"/>
      <c r="AL153" s="349"/>
      <c r="AM153" s="349"/>
      <c r="AN153" s="351"/>
      <c r="AO153" s="299"/>
      <c r="AP153" s="300"/>
    </row>
    <row r="154" spans="2:46" ht="18" customHeight="1">
      <c r="B154" s="301">
        <v>2</v>
      </c>
      <c r="C154" s="302"/>
      <c r="D154" s="303"/>
      <c r="E154" s="304"/>
      <c r="F154" s="305"/>
      <c r="G154" s="306"/>
      <c r="H154" s="306"/>
      <c r="I154" s="307"/>
      <c r="J154" s="364"/>
      <c r="K154" s="309"/>
      <c r="L154" s="309"/>
      <c r="M154" s="309"/>
      <c r="N154" s="309"/>
      <c r="O154" s="309"/>
      <c r="P154" s="310"/>
      <c r="Q154" s="314">
        <f t="shared" ref="Q154" si="50">S154+S155</f>
        <v>0</v>
      </c>
      <c r="R154" s="315"/>
      <c r="S154" s="104"/>
      <c r="T154" s="105" t="s">
        <v>171</v>
      </c>
      <c r="U154" s="104"/>
      <c r="V154" s="317">
        <f t="shared" ref="V154" si="51">U154+U155</f>
        <v>0</v>
      </c>
      <c r="W154" s="318"/>
      <c r="X154" s="370"/>
      <c r="Y154" s="309"/>
      <c r="Z154" s="309"/>
      <c r="AA154" s="309"/>
      <c r="AB154" s="309"/>
      <c r="AC154" s="309"/>
      <c r="AD154" s="321"/>
      <c r="AE154" s="305"/>
      <c r="AF154" s="306"/>
      <c r="AG154" s="306"/>
      <c r="AH154" s="307"/>
      <c r="AI154" s="348"/>
      <c r="AJ154" s="349"/>
      <c r="AK154" s="349"/>
      <c r="AL154" s="349"/>
      <c r="AM154" s="349"/>
      <c r="AN154" s="351"/>
      <c r="AO154" s="352"/>
      <c r="AP154" s="353"/>
      <c r="AS154" s="95">
        <v>4</v>
      </c>
      <c r="AT154" s="95">
        <v>8</v>
      </c>
    </row>
    <row r="155" spans="2:46" ht="18" customHeight="1">
      <c r="B155" s="301"/>
      <c r="C155" s="302"/>
      <c r="D155" s="303"/>
      <c r="E155" s="304"/>
      <c r="F155" s="305"/>
      <c r="G155" s="306"/>
      <c r="H155" s="306"/>
      <c r="I155" s="307"/>
      <c r="J155" s="312"/>
      <c r="K155" s="312"/>
      <c r="L155" s="312"/>
      <c r="M155" s="312"/>
      <c r="N155" s="312"/>
      <c r="O155" s="312"/>
      <c r="P155" s="313"/>
      <c r="Q155" s="316"/>
      <c r="R155" s="315"/>
      <c r="S155" s="102"/>
      <c r="T155" s="103" t="s">
        <v>171</v>
      </c>
      <c r="U155" s="102"/>
      <c r="V155" s="299"/>
      <c r="W155" s="319"/>
      <c r="X155" s="322"/>
      <c r="Y155" s="312"/>
      <c r="Z155" s="312"/>
      <c r="AA155" s="312"/>
      <c r="AB155" s="312"/>
      <c r="AC155" s="312"/>
      <c r="AD155" s="323"/>
      <c r="AE155" s="305"/>
      <c r="AF155" s="306"/>
      <c r="AG155" s="306"/>
      <c r="AH155" s="307"/>
      <c r="AI155" s="348"/>
      <c r="AJ155" s="349"/>
      <c r="AK155" s="349"/>
      <c r="AL155" s="349"/>
      <c r="AM155" s="349"/>
      <c r="AN155" s="351"/>
      <c r="AO155" s="299"/>
      <c r="AP155" s="300"/>
    </row>
    <row r="156" spans="2:46" ht="18" customHeight="1">
      <c r="B156" s="301">
        <v>3</v>
      </c>
      <c r="C156" s="302"/>
      <c r="D156" s="303"/>
      <c r="E156" s="304"/>
      <c r="F156" s="305"/>
      <c r="G156" s="306"/>
      <c r="H156" s="306"/>
      <c r="I156" s="307"/>
      <c r="J156" s="364"/>
      <c r="K156" s="309"/>
      <c r="L156" s="309"/>
      <c r="M156" s="309"/>
      <c r="N156" s="309"/>
      <c r="O156" s="309"/>
      <c r="P156" s="310"/>
      <c r="Q156" s="314">
        <f t="shared" ref="Q156" si="52">S156+S157</f>
        <v>0</v>
      </c>
      <c r="R156" s="315"/>
      <c r="S156" s="104"/>
      <c r="T156" s="105" t="s">
        <v>171</v>
      </c>
      <c r="U156" s="104"/>
      <c r="V156" s="317">
        <f t="shared" ref="V156" si="53">U156+U157</f>
        <v>0</v>
      </c>
      <c r="W156" s="318"/>
      <c r="X156" s="370"/>
      <c r="Y156" s="309"/>
      <c r="Z156" s="309"/>
      <c r="AA156" s="309"/>
      <c r="AB156" s="309"/>
      <c r="AC156" s="309"/>
      <c r="AD156" s="321"/>
      <c r="AE156" s="305"/>
      <c r="AF156" s="306"/>
      <c r="AG156" s="306"/>
      <c r="AH156" s="307"/>
      <c r="AI156" s="348"/>
      <c r="AJ156" s="349"/>
      <c r="AK156" s="349"/>
      <c r="AL156" s="349"/>
      <c r="AM156" s="349"/>
      <c r="AN156" s="351"/>
      <c r="AO156" s="352"/>
      <c r="AP156" s="353"/>
      <c r="AS156" s="95">
        <v>5</v>
      </c>
      <c r="AT156" s="95">
        <v>9</v>
      </c>
    </row>
    <row r="157" spans="2:46" ht="18" customHeight="1">
      <c r="B157" s="301"/>
      <c r="C157" s="302"/>
      <c r="D157" s="303"/>
      <c r="E157" s="304"/>
      <c r="F157" s="305"/>
      <c r="G157" s="306"/>
      <c r="H157" s="306"/>
      <c r="I157" s="307"/>
      <c r="J157" s="312"/>
      <c r="K157" s="312"/>
      <c r="L157" s="312"/>
      <c r="M157" s="312"/>
      <c r="N157" s="312"/>
      <c r="O157" s="312"/>
      <c r="P157" s="313"/>
      <c r="Q157" s="316"/>
      <c r="R157" s="315"/>
      <c r="S157" s="102"/>
      <c r="T157" s="103" t="s">
        <v>171</v>
      </c>
      <c r="U157" s="102"/>
      <c r="V157" s="299"/>
      <c r="W157" s="319"/>
      <c r="X157" s="322"/>
      <c r="Y157" s="312"/>
      <c r="Z157" s="312"/>
      <c r="AA157" s="312"/>
      <c r="AB157" s="312"/>
      <c r="AC157" s="312"/>
      <c r="AD157" s="323"/>
      <c r="AE157" s="305"/>
      <c r="AF157" s="306"/>
      <c r="AG157" s="306"/>
      <c r="AH157" s="307"/>
      <c r="AI157" s="348"/>
      <c r="AJ157" s="349"/>
      <c r="AK157" s="349"/>
      <c r="AL157" s="349"/>
      <c r="AM157" s="349"/>
      <c r="AN157" s="351"/>
      <c r="AO157" s="299"/>
      <c r="AP157" s="300"/>
    </row>
    <row r="158" spans="2:46" ht="18" customHeight="1">
      <c r="B158" s="301">
        <v>4</v>
      </c>
      <c r="C158" s="302"/>
      <c r="D158" s="303"/>
      <c r="E158" s="304"/>
      <c r="F158" s="305"/>
      <c r="G158" s="306"/>
      <c r="H158" s="306"/>
      <c r="I158" s="307"/>
      <c r="J158" s="364"/>
      <c r="K158" s="309"/>
      <c r="L158" s="309"/>
      <c r="M158" s="309"/>
      <c r="N158" s="309"/>
      <c r="O158" s="309"/>
      <c r="P158" s="310"/>
      <c r="Q158" s="314">
        <f t="shared" ref="Q158" si="54">S158+S159</f>
        <v>0</v>
      </c>
      <c r="R158" s="315"/>
      <c r="S158" s="104"/>
      <c r="T158" s="105" t="s">
        <v>171</v>
      </c>
      <c r="U158" s="104"/>
      <c r="V158" s="317">
        <f t="shared" ref="V158" si="55">U158+U159</f>
        <v>0</v>
      </c>
      <c r="W158" s="318"/>
      <c r="X158" s="370"/>
      <c r="Y158" s="309"/>
      <c r="Z158" s="309"/>
      <c r="AA158" s="309"/>
      <c r="AB158" s="309"/>
      <c r="AC158" s="309"/>
      <c r="AD158" s="321"/>
      <c r="AE158" s="305"/>
      <c r="AF158" s="306"/>
      <c r="AG158" s="306"/>
      <c r="AH158" s="307"/>
      <c r="AI158" s="348"/>
      <c r="AJ158" s="349"/>
      <c r="AK158" s="349"/>
      <c r="AL158" s="349"/>
      <c r="AM158" s="349"/>
      <c r="AN158" s="351"/>
      <c r="AO158" s="352"/>
      <c r="AP158" s="353"/>
      <c r="AS158" s="95">
        <v>6</v>
      </c>
      <c r="AT158" s="95">
        <v>1</v>
      </c>
    </row>
    <row r="159" spans="2:46" ht="18" customHeight="1">
      <c r="B159" s="301"/>
      <c r="C159" s="302"/>
      <c r="D159" s="303"/>
      <c r="E159" s="304"/>
      <c r="F159" s="305"/>
      <c r="G159" s="306"/>
      <c r="H159" s="306"/>
      <c r="I159" s="307"/>
      <c r="J159" s="312"/>
      <c r="K159" s="312"/>
      <c r="L159" s="312"/>
      <c r="M159" s="312"/>
      <c r="N159" s="312"/>
      <c r="O159" s="312"/>
      <c r="P159" s="313"/>
      <c r="Q159" s="316"/>
      <c r="R159" s="315"/>
      <c r="S159" s="102"/>
      <c r="T159" s="103" t="s">
        <v>171</v>
      </c>
      <c r="U159" s="102"/>
      <c r="V159" s="299"/>
      <c r="W159" s="319"/>
      <c r="X159" s="322"/>
      <c r="Y159" s="312"/>
      <c r="Z159" s="312"/>
      <c r="AA159" s="312"/>
      <c r="AB159" s="312"/>
      <c r="AC159" s="312"/>
      <c r="AD159" s="323"/>
      <c r="AE159" s="305"/>
      <c r="AF159" s="306"/>
      <c r="AG159" s="306"/>
      <c r="AH159" s="307"/>
      <c r="AI159" s="348"/>
      <c r="AJ159" s="349"/>
      <c r="AK159" s="349"/>
      <c r="AL159" s="349"/>
      <c r="AM159" s="349"/>
      <c r="AN159" s="351"/>
      <c r="AO159" s="299"/>
      <c r="AP159" s="300"/>
    </row>
    <row r="160" spans="2:46" ht="18" customHeight="1">
      <c r="B160" s="301">
        <v>5</v>
      </c>
      <c r="C160" s="302"/>
      <c r="D160" s="303"/>
      <c r="E160" s="304"/>
      <c r="F160" s="305"/>
      <c r="G160" s="306"/>
      <c r="H160" s="306"/>
      <c r="I160" s="307"/>
      <c r="J160" s="364"/>
      <c r="K160" s="309"/>
      <c r="L160" s="309"/>
      <c r="M160" s="309"/>
      <c r="N160" s="309"/>
      <c r="O160" s="309"/>
      <c r="P160" s="310"/>
      <c r="Q160" s="314">
        <f t="shared" ref="Q160" si="56">S160+S161</f>
        <v>0</v>
      </c>
      <c r="R160" s="315"/>
      <c r="S160" s="104"/>
      <c r="T160" s="105" t="s">
        <v>171</v>
      </c>
      <c r="U160" s="104"/>
      <c r="V160" s="317">
        <f t="shared" ref="V160" si="57">U160+U161</f>
        <v>0</v>
      </c>
      <c r="W160" s="318"/>
      <c r="X160" s="370"/>
      <c r="Y160" s="309"/>
      <c r="Z160" s="309"/>
      <c r="AA160" s="309"/>
      <c r="AB160" s="309"/>
      <c r="AC160" s="309"/>
      <c r="AD160" s="321"/>
      <c r="AE160" s="305"/>
      <c r="AF160" s="306"/>
      <c r="AG160" s="306"/>
      <c r="AH160" s="307"/>
      <c r="AI160" s="348"/>
      <c r="AJ160" s="349"/>
      <c r="AK160" s="349"/>
      <c r="AL160" s="349"/>
      <c r="AM160" s="349"/>
      <c r="AN160" s="351"/>
      <c r="AO160" s="352"/>
      <c r="AP160" s="353"/>
      <c r="AS160" s="95">
        <v>7</v>
      </c>
      <c r="AT160" s="95">
        <v>2</v>
      </c>
    </row>
    <row r="161" spans="1:46" ht="18" customHeight="1">
      <c r="B161" s="301"/>
      <c r="C161" s="302"/>
      <c r="D161" s="303"/>
      <c r="E161" s="304"/>
      <c r="F161" s="305"/>
      <c r="G161" s="306"/>
      <c r="H161" s="306"/>
      <c r="I161" s="307"/>
      <c r="J161" s="312"/>
      <c r="K161" s="312"/>
      <c r="L161" s="312"/>
      <c r="M161" s="312"/>
      <c r="N161" s="312"/>
      <c r="O161" s="312"/>
      <c r="P161" s="313"/>
      <c r="Q161" s="316"/>
      <c r="R161" s="315"/>
      <c r="S161" s="102"/>
      <c r="T161" s="103" t="s">
        <v>171</v>
      </c>
      <c r="U161" s="102"/>
      <c r="V161" s="299"/>
      <c r="W161" s="319"/>
      <c r="X161" s="322"/>
      <c r="Y161" s="312"/>
      <c r="Z161" s="312"/>
      <c r="AA161" s="312"/>
      <c r="AB161" s="312"/>
      <c r="AC161" s="312"/>
      <c r="AD161" s="323"/>
      <c r="AE161" s="305"/>
      <c r="AF161" s="306"/>
      <c r="AG161" s="306"/>
      <c r="AH161" s="307"/>
      <c r="AI161" s="348"/>
      <c r="AJ161" s="349"/>
      <c r="AK161" s="349"/>
      <c r="AL161" s="349"/>
      <c r="AM161" s="349"/>
      <c r="AN161" s="351"/>
      <c r="AO161" s="299"/>
      <c r="AP161" s="300"/>
    </row>
    <row r="162" spans="1:46" ht="18" customHeight="1">
      <c r="B162" s="301">
        <v>6</v>
      </c>
      <c r="C162" s="302"/>
      <c r="D162" s="303"/>
      <c r="E162" s="304"/>
      <c r="F162" s="305"/>
      <c r="G162" s="306"/>
      <c r="H162" s="306"/>
      <c r="I162" s="307"/>
      <c r="J162" s="364"/>
      <c r="K162" s="309"/>
      <c r="L162" s="309"/>
      <c r="M162" s="309"/>
      <c r="N162" s="309"/>
      <c r="O162" s="309"/>
      <c r="P162" s="310"/>
      <c r="Q162" s="314">
        <f t="shared" ref="Q162" si="58">S162+S163</f>
        <v>0</v>
      </c>
      <c r="R162" s="315"/>
      <c r="S162" s="104"/>
      <c r="T162" s="105" t="s">
        <v>171</v>
      </c>
      <c r="U162" s="104"/>
      <c r="V162" s="317">
        <f t="shared" ref="V162" si="59">U162+U163</f>
        <v>0</v>
      </c>
      <c r="W162" s="318"/>
      <c r="X162" s="370"/>
      <c r="Y162" s="309"/>
      <c r="Z162" s="309"/>
      <c r="AA162" s="309"/>
      <c r="AB162" s="309"/>
      <c r="AC162" s="309"/>
      <c r="AD162" s="321"/>
      <c r="AE162" s="305"/>
      <c r="AF162" s="306"/>
      <c r="AG162" s="306"/>
      <c r="AH162" s="307"/>
      <c r="AI162" s="348"/>
      <c r="AJ162" s="349"/>
      <c r="AK162" s="349"/>
      <c r="AL162" s="349"/>
      <c r="AM162" s="349"/>
      <c r="AN162" s="351"/>
      <c r="AO162" s="352"/>
      <c r="AP162" s="353"/>
      <c r="AS162" s="95">
        <v>8</v>
      </c>
      <c r="AT162" s="95">
        <v>3</v>
      </c>
    </row>
    <row r="163" spans="1:46" ht="18" customHeight="1" thickBot="1">
      <c r="B163" s="357"/>
      <c r="C163" s="358"/>
      <c r="D163" s="359"/>
      <c r="E163" s="360"/>
      <c r="F163" s="361"/>
      <c r="G163" s="362"/>
      <c r="H163" s="362"/>
      <c r="I163" s="363"/>
      <c r="J163" s="365"/>
      <c r="K163" s="365"/>
      <c r="L163" s="365"/>
      <c r="M163" s="365"/>
      <c r="N163" s="365"/>
      <c r="O163" s="365"/>
      <c r="P163" s="366"/>
      <c r="Q163" s="367"/>
      <c r="R163" s="368"/>
      <c r="S163" s="115"/>
      <c r="T163" s="116" t="s">
        <v>171</v>
      </c>
      <c r="U163" s="115"/>
      <c r="V163" s="355"/>
      <c r="W163" s="369"/>
      <c r="X163" s="371"/>
      <c r="Y163" s="365"/>
      <c r="Z163" s="365"/>
      <c r="AA163" s="365"/>
      <c r="AB163" s="365"/>
      <c r="AC163" s="365"/>
      <c r="AD163" s="372"/>
      <c r="AE163" s="361"/>
      <c r="AF163" s="362"/>
      <c r="AG163" s="362"/>
      <c r="AH163" s="363"/>
      <c r="AI163" s="373"/>
      <c r="AJ163" s="374"/>
      <c r="AK163" s="374"/>
      <c r="AL163" s="374"/>
      <c r="AM163" s="374"/>
      <c r="AN163" s="375"/>
      <c r="AO163" s="355"/>
      <c r="AP163" s="356"/>
    </row>
    <row r="164" spans="1:46" ht="18" customHeight="1" thickBot="1">
      <c r="B164" s="106"/>
      <c r="C164" s="107"/>
      <c r="D164" s="107"/>
      <c r="E164" s="107"/>
      <c r="F164" s="106"/>
      <c r="G164" s="106"/>
      <c r="H164" s="106"/>
      <c r="I164" s="106"/>
      <c r="J164" s="106"/>
      <c r="K164" s="108"/>
      <c r="L164" s="108"/>
      <c r="M164" s="109"/>
      <c r="N164" s="110"/>
      <c r="O164" s="109"/>
      <c r="P164" s="108"/>
      <c r="Q164" s="108"/>
      <c r="R164" s="106"/>
      <c r="S164" s="106"/>
      <c r="T164" s="106"/>
      <c r="U164" s="106"/>
      <c r="V164" s="106"/>
      <c r="W164" s="111"/>
      <c r="X164" s="111"/>
      <c r="Y164" s="111"/>
      <c r="Z164" s="111"/>
      <c r="AA164" s="111"/>
      <c r="AB164" s="111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</row>
    <row r="165" spans="1:46" ht="30" customHeight="1" thickBot="1">
      <c r="B165" s="95"/>
      <c r="C165" s="95"/>
      <c r="D165" s="389" t="s">
        <v>172</v>
      </c>
      <c r="E165" s="390"/>
      <c r="F165" s="390"/>
      <c r="G165" s="390"/>
      <c r="H165" s="390"/>
      <c r="I165" s="390"/>
      <c r="J165" s="390" t="s">
        <v>167</v>
      </c>
      <c r="K165" s="390"/>
      <c r="L165" s="390"/>
      <c r="M165" s="390"/>
      <c r="N165" s="390"/>
      <c r="O165" s="390"/>
      <c r="P165" s="390"/>
      <c r="Q165" s="390"/>
      <c r="R165" s="390" t="s">
        <v>173</v>
      </c>
      <c r="S165" s="390"/>
      <c r="T165" s="390"/>
      <c r="U165" s="390"/>
      <c r="V165" s="390"/>
      <c r="W165" s="390"/>
      <c r="X165" s="390"/>
      <c r="Y165" s="390"/>
      <c r="Z165" s="390"/>
      <c r="AA165" s="390" t="s">
        <v>174</v>
      </c>
      <c r="AB165" s="390"/>
      <c r="AC165" s="390"/>
      <c r="AD165" s="390" t="s">
        <v>175</v>
      </c>
      <c r="AE165" s="390"/>
      <c r="AF165" s="390"/>
      <c r="AG165" s="390"/>
      <c r="AH165" s="390"/>
      <c r="AI165" s="390"/>
      <c r="AJ165" s="390"/>
      <c r="AK165" s="390"/>
      <c r="AL165" s="390"/>
      <c r="AM165" s="391"/>
      <c r="AN165" s="95"/>
      <c r="AO165" s="95"/>
      <c r="AP165" s="95"/>
    </row>
    <row r="166" spans="1:46" ht="30" customHeight="1">
      <c r="B166" s="95"/>
      <c r="C166" s="95"/>
      <c r="D166" s="380" t="s">
        <v>176</v>
      </c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2"/>
      <c r="AB166" s="382"/>
      <c r="AC166" s="382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4"/>
      <c r="AN166" s="95"/>
      <c r="AO166" s="95"/>
      <c r="AP166" s="95"/>
    </row>
    <row r="167" spans="1:46" ht="30" customHeight="1">
      <c r="B167" s="95"/>
      <c r="C167" s="95"/>
      <c r="D167" s="385" t="s">
        <v>176</v>
      </c>
      <c r="E167" s="386"/>
      <c r="F167" s="386"/>
      <c r="G167" s="386"/>
      <c r="H167" s="386"/>
      <c r="I167" s="386"/>
      <c r="J167" s="386"/>
      <c r="K167" s="386"/>
      <c r="L167" s="386"/>
      <c r="M167" s="386"/>
      <c r="N167" s="386"/>
      <c r="O167" s="386"/>
      <c r="P167" s="386"/>
      <c r="Q167" s="386"/>
      <c r="R167" s="386"/>
      <c r="S167" s="386"/>
      <c r="T167" s="386"/>
      <c r="U167" s="386"/>
      <c r="V167" s="386"/>
      <c r="W167" s="386"/>
      <c r="X167" s="386"/>
      <c r="Y167" s="386"/>
      <c r="Z167" s="386"/>
      <c r="AA167" s="386"/>
      <c r="AB167" s="386"/>
      <c r="AC167" s="386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8"/>
      <c r="AN167" s="95"/>
      <c r="AO167" s="95"/>
      <c r="AP167" s="95"/>
    </row>
    <row r="168" spans="1:46" ht="30" customHeight="1" thickBot="1">
      <c r="B168" s="95"/>
      <c r="C168" s="95"/>
      <c r="D168" s="376" t="s">
        <v>176</v>
      </c>
      <c r="E168" s="377"/>
      <c r="F168" s="377"/>
      <c r="G168" s="377"/>
      <c r="H168" s="377"/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9"/>
      <c r="AN168" s="95"/>
      <c r="AO168" s="95"/>
      <c r="AP168" s="95"/>
    </row>
    <row r="169" spans="1:46" ht="18" customHeight="1">
      <c r="A169" s="265" t="s">
        <v>223</v>
      </c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</row>
    <row r="170" spans="1:46" ht="18" customHeight="1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</row>
    <row r="171" spans="1:46" ht="18" customHeight="1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</row>
    <row r="172" spans="1:46" ht="24.95" customHeight="1">
      <c r="B172" s="95"/>
      <c r="C172" s="268" t="s">
        <v>157</v>
      </c>
      <c r="D172" s="268"/>
      <c r="E172" s="268"/>
      <c r="F172" s="268"/>
      <c r="G172" s="412"/>
      <c r="H172" s="268"/>
      <c r="I172" s="268"/>
      <c r="J172" s="268"/>
      <c r="K172" s="268"/>
      <c r="L172" s="268"/>
      <c r="M172" s="268"/>
      <c r="N172" s="268"/>
      <c r="O172" s="268"/>
      <c r="P172" s="268" t="s">
        <v>158</v>
      </c>
      <c r="Q172" s="268"/>
      <c r="R172" s="268"/>
      <c r="S172" s="268"/>
      <c r="T172" s="412"/>
      <c r="U172" s="268"/>
      <c r="V172" s="268"/>
      <c r="W172" s="268"/>
      <c r="X172" s="268"/>
      <c r="Y172" s="268"/>
      <c r="Z172" s="268"/>
      <c r="AA172" s="268"/>
      <c r="AB172" s="268"/>
      <c r="AC172" s="268" t="s">
        <v>159</v>
      </c>
      <c r="AD172" s="268"/>
      <c r="AE172" s="268"/>
      <c r="AF172" s="268"/>
      <c r="AG172" s="270">
        <v>44163</v>
      </c>
      <c r="AH172" s="271"/>
      <c r="AI172" s="271"/>
      <c r="AJ172" s="271"/>
      <c r="AK172" s="271"/>
      <c r="AL172" s="271"/>
      <c r="AM172" s="410" t="s">
        <v>189</v>
      </c>
      <c r="AN172" s="410"/>
      <c r="AO172" s="411"/>
      <c r="AP172" s="112"/>
    </row>
    <row r="173" spans="1:46" ht="18" customHeight="1">
      <c r="B173" s="95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3"/>
      <c r="X173" s="113"/>
      <c r="Y173" s="113"/>
      <c r="Z173" s="113"/>
      <c r="AA173" s="113"/>
      <c r="AB173" s="113"/>
      <c r="AC173" s="113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</row>
    <row r="174" spans="1:46" ht="24.95" customHeight="1">
      <c r="B174" s="95"/>
      <c r="C174" s="402">
        <v>1</v>
      </c>
      <c r="D174" s="402"/>
      <c r="E174" s="296" t="s">
        <v>162</v>
      </c>
      <c r="F174" s="296"/>
      <c r="G174" s="296"/>
      <c r="H174" s="296"/>
      <c r="I174" s="296"/>
      <c r="J174" s="296"/>
      <c r="K174" s="296"/>
      <c r="L174" s="296"/>
      <c r="M174" s="296"/>
      <c r="N174" s="296"/>
      <c r="O174" s="96"/>
      <c r="P174" s="96"/>
      <c r="Q174" s="295">
        <v>4</v>
      </c>
      <c r="R174" s="295"/>
      <c r="S174" s="296" t="s">
        <v>211</v>
      </c>
      <c r="T174" s="296"/>
      <c r="U174" s="296"/>
      <c r="V174" s="296"/>
      <c r="W174" s="296"/>
      <c r="X174" s="296"/>
      <c r="Y174" s="296"/>
      <c r="Z174" s="296"/>
      <c r="AA174" s="296"/>
      <c r="AB174" s="296"/>
      <c r="AC174" s="97"/>
      <c r="AD174" s="96"/>
      <c r="AE174" s="295">
        <v>7</v>
      </c>
      <c r="AF174" s="295"/>
      <c r="AG174" s="296" t="s">
        <v>216</v>
      </c>
      <c r="AH174" s="296"/>
      <c r="AI174" s="296"/>
      <c r="AJ174" s="296"/>
      <c r="AK174" s="296"/>
      <c r="AL174" s="296"/>
      <c r="AM174" s="296"/>
      <c r="AN174" s="296"/>
      <c r="AO174" s="296"/>
      <c r="AP174" s="296"/>
    </row>
    <row r="175" spans="1:46" ht="24.95" customHeight="1">
      <c r="B175" s="95"/>
      <c r="C175" s="394">
        <v>2</v>
      </c>
      <c r="D175" s="394"/>
      <c r="E175" s="395" t="s">
        <v>208</v>
      </c>
      <c r="F175" s="396"/>
      <c r="G175" s="396"/>
      <c r="H175" s="396"/>
      <c r="I175" s="396"/>
      <c r="J175" s="396"/>
      <c r="K175" s="396"/>
      <c r="L175" s="396"/>
      <c r="M175" s="396"/>
      <c r="N175" s="397"/>
      <c r="O175" s="96"/>
      <c r="P175" s="96"/>
      <c r="Q175" s="288">
        <v>5</v>
      </c>
      <c r="R175" s="288"/>
      <c r="S175" s="289" t="s">
        <v>212</v>
      </c>
      <c r="T175" s="289"/>
      <c r="U175" s="289"/>
      <c r="V175" s="289"/>
      <c r="W175" s="289"/>
      <c r="X175" s="289"/>
      <c r="Y175" s="289"/>
      <c r="Z175" s="289"/>
      <c r="AA175" s="289"/>
      <c r="AB175" s="289"/>
      <c r="AC175" s="97"/>
      <c r="AD175" s="96"/>
      <c r="AE175" s="290">
        <v>8</v>
      </c>
      <c r="AF175" s="290"/>
      <c r="AG175" s="291" t="s">
        <v>163</v>
      </c>
      <c r="AH175" s="291"/>
      <c r="AI175" s="291"/>
      <c r="AJ175" s="291"/>
      <c r="AK175" s="291"/>
      <c r="AL175" s="291"/>
      <c r="AM175" s="291"/>
      <c r="AN175" s="291"/>
      <c r="AO175" s="291"/>
      <c r="AP175" s="291"/>
    </row>
    <row r="176" spans="1:46" ht="24.95" customHeight="1">
      <c r="B176" s="95"/>
      <c r="C176" s="392">
        <v>3</v>
      </c>
      <c r="D176" s="392"/>
      <c r="E176" s="279" t="s">
        <v>209</v>
      </c>
      <c r="F176" s="280"/>
      <c r="G176" s="280"/>
      <c r="H176" s="280"/>
      <c r="I176" s="280"/>
      <c r="J176" s="280"/>
      <c r="K176" s="280"/>
      <c r="L176" s="280"/>
      <c r="M176" s="280"/>
      <c r="N176" s="281"/>
      <c r="O176" s="96"/>
      <c r="P176" s="96"/>
      <c r="Q176" s="278">
        <v>6</v>
      </c>
      <c r="R176" s="278"/>
      <c r="S176" s="279" t="s">
        <v>214</v>
      </c>
      <c r="T176" s="280"/>
      <c r="U176" s="280"/>
      <c r="V176" s="280"/>
      <c r="W176" s="280"/>
      <c r="X176" s="280"/>
      <c r="Y176" s="280"/>
      <c r="Z176" s="280"/>
      <c r="AA176" s="280"/>
      <c r="AB176" s="281"/>
      <c r="AC176" s="97"/>
      <c r="AD176" s="96"/>
      <c r="AE176" s="282"/>
      <c r="AF176" s="282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</row>
    <row r="177" spans="2:46" ht="18" customHeight="1">
      <c r="B177" s="95"/>
      <c r="C177" s="114"/>
      <c r="D177" s="112"/>
      <c r="E177" s="112"/>
      <c r="F177" s="112"/>
      <c r="G177" s="112"/>
      <c r="H177" s="112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112"/>
      <c r="U177" s="95"/>
      <c r="V177" s="112"/>
      <c r="W177" s="95"/>
      <c r="X177" s="112"/>
      <c r="Y177" s="95"/>
      <c r="Z177" s="112"/>
      <c r="AA177" s="95"/>
      <c r="AB177" s="112"/>
      <c r="AC177" s="112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</row>
    <row r="178" spans="2:46" ht="21.95" customHeight="1" thickBot="1">
      <c r="B178" s="95" t="s">
        <v>164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</row>
    <row r="179" spans="2:46" ht="21.95" customHeight="1" thickBot="1">
      <c r="B179" s="99"/>
      <c r="C179" s="342" t="s">
        <v>165</v>
      </c>
      <c r="D179" s="343"/>
      <c r="E179" s="327"/>
      <c r="F179" s="342" t="s">
        <v>166</v>
      </c>
      <c r="G179" s="343"/>
      <c r="H179" s="343"/>
      <c r="I179" s="327"/>
      <c r="J179" s="343" t="s">
        <v>167</v>
      </c>
      <c r="K179" s="343"/>
      <c r="L179" s="343"/>
      <c r="M179" s="343"/>
      <c r="N179" s="343"/>
      <c r="O179" s="343"/>
      <c r="P179" s="344"/>
      <c r="Q179" s="345" t="s">
        <v>168</v>
      </c>
      <c r="R179" s="345"/>
      <c r="S179" s="345"/>
      <c r="T179" s="345"/>
      <c r="U179" s="345"/>
      <c r="V179" s="345"/>
      <c r="W179" s="345"/>
      <c r="X179" s="326" t="s">
        <v>167</v>
      </c>
      <c r="Y179" s="343"/>
      <c r="Z179" s="343"/>
      <c r="AA179" s="343"/>
      <c r="AB179" s="343"/>
      <c r="AC179" s="343"/>
      <c r="AD179" s="327"/>
      <c r="AE179" s="342" t="s">
        <v>166</v>
      </c>
      <c r="AF179" s="343"/>
      <c r="AG179" s="343"/>
      <c r="AH179" s="327"/>
      <c r="AI179" s="324" t="s">
        <v>169</v>
      </c>
      <c r="AJ179" s="325"/>
      <c r="AK179" s="325"/>
      <c r="AL179" s="325"/>
      <c r="AM179" s="325"/>
      <c r="AN179" s="325"/>
      <c r="AO179" s="326" t="s">
        <v>170</v>
      </c>
      <c r="AP179" s="327"/>
    </row>
    <row r="180" spans="2:46" ht="18" customHeight="1">
      <c r="B180" s="328">
        <v>1</v>
      </c>
      <c r="C180" s="329"/>
      <c r="D180" s="330"/>
      <c r="E180" s="331"/>
      <c r="F180" s="332"/>
      <c r="G180" s="333"/>
      <c r="H180" s="333"/>
      <c r="I180" s="334"/>
      <c r="J180" s="415"/>
      <c r="K180" s="336"/>
      <c r="L180" s="336"/>
      <c r="M180" s="336"/>
      <c r="N180" s="336"/>
      <c r="O180" s="336"/>
      <c r="P180" s="337"/>
      <c r="Q180" s="338">
        <f>S180+S181</f>
        <v>0</v>
      </c>
      <c r="R180" s="339"/>
      <c r="S180" s="100"/>
      <c r="T180" s="101" t="s">
        <v>171</v>
      </c>
      <c r="U180" s="100"/>
      <c r="V180" s="317">
        <f>U180+U181</f>
        <v>0</v>
      </c>
      <c r="W180" s="318"/>
      <c r="X180" s="416"/>
      <c r="Y180" s="336"/>
      <c r="Z180" s="336"/>
      <c r="AA180" s="336"/>
      <c r="AB180" s="336"/>
      <c r="AC180" s="336"/>
      <c r="AD180" s="341"/>
      <c r="AE180" s="332"/>
      <c r="AF180" s="333"/>
      <c r="AG180" s="333"/>
      <c r="AH180" s="334"/>
      <c r="AI180" s="346"/>
      <c r="AJ180" s="347"/>
      <c r="AK180" s="347"/>
      <c r="AL180" s="347"/>
      <c r="AM180" s="347"/>
      <c r="AN180" s="350"/>
      <c r="AO180" s="297"/>
      <c r="AP180" s="298"/>
      <c r="AS180" s="95">
        <v>3</v>
      </c>
      <c r="AT180" s="95">
        <v>7</v>
      </c>
    </row>
    <row r="181" spans="2:46" ht="18" customHeight="1">
      <c r="B181" s="301"/>
      <c r="C181" s="302"/>
      <c r="D181" s="303"/>
      <c r="E181" s="304"/>
      <c r="F181" s="305"/>
      <c r="G181" s="306"/>
      <c r="H181" s="306"/>
      <c r="I181" s="307"/>
      <c r="J181" s="312"/>
      <c r="K181" s="312"/>
      <c r="L181" s="312"/>
      <c r="M181" s="312"/>
      <c r="N181" s="312"/>
      <c r="O181" s="312"/>
      <c r="P181" s="313"/>
      <c r="Q181" s="316"/>
      <c r="R181" s="315"/>
      <c r="S181" s="102"/>
      <c r="T181" s="103" t="s">
        <v>171</v>
      </c>
      <c r="U181" s="102"/>
      <c r="V181" s="299"/>
      <c r="W181" s="319"/>
      <c r="X181" s="322"/>
      <c r="Y181" s="312"/>
      <c r="Z181" s="312"/>
      <c r="AA181" s="312"/>
      <c r="AB181" s="312"/>
      <c r="AC181" s="312"/>
      <c r="AD181" s="323"/>
      <c r="AE181" s="305"/>
      <c r="AF181" s="306"/>
      <c r="AG181" s="306"/>
      <c r="AH181" s="307"/>
      <c r="AI181" s="348"/>
      <c r="AJ181" s="349"/>
      <c r="AK181" s="349"/>
      <c r="AL181" s="349"/>
      <c r="AM181" s="349"/>
      <c r="AN181" s="351"/>
      <c r="AO181" s="299"/>
      <c r="AP181" s="300"/>
    </row>
    <row r="182" spans="2:46" ht="18" customHeight="1">
      <c r="B182" s="301">
        <v>2</v>
      </c>
      <c r="C182" s="302"/>
      <c r="D182" s="303"/>
      <c r="E182" s="304"/>
      <c r="F182" s="305"/>
      <c r="G182" s="306"/>
      <c r="H182" s="306"/>
      <c r="I182" s="307"/>
      <c r="J182" s="364"/>
      <c r="K182" s="309"/>
      <c r="L182" s="309"/>
      <c r="M182" s="309"/>
      <c r="N182" s="309"/>
      <c r="O182" s="309"/>
      <c r="P182" s="310"/>
      <c r="Q182" s="314">
        <f t="shared" ref="Q182" si="60">S182+S183</f>
        <v>0</v>
      </c>
      <c r="R182" s="315"/>
      <c r="S182" s="104"/>
      <c r="T182" s="105" t="s">
        <v>171</v>
      </c>
      <c r="U182" s="104"/>
      <c r="V182" s="317">
        <f t="shared" ref="V182" si="61">U182+U183</f>
        <v>0</v>
      </c>
      <c r="W182" s="318"/>
      <c r="X182" s="370"/>
      <c r="Y182" s="309"/>
      <c r="Z182" s="309"/>
      <c r="AA182" s="309"/>
      <c r="AB182" s="309"/>
      <c r="AC182" s="309"/>
      <c r="AD182" s="321"/>
      <c r="AE182" s="305"/>
      <c r="AF182" s="306"/>
      <c r="AG182" s="306"/>
      <c r="AH182" s="307"/>
      <c r="AI182" s="348"/>
      <c r="AJ182" s="349"/>
      <c r="AK182" s="349"/>
      <c r="AL182" s="349"/>
      <c r="AM182" s="349"/>
      <c r="AN182" s="351"/>
      <c r="AO182" s="352"/>
      <c r="AP182" s="353"/>
      <c r="AS182" s="95">
        <v>4</v>
      </c>
      <c r="AT182" s="95">
        <v>8</v>
      </c>
    </row>
    <row r="183" spans="2:46" ht="18" customHeight="1">
      <c r="B183" s="301"/>
      <c r="C183" s="302"/>
      <c r="D183" s="303"/>
      <c r="E183" s="304"/>
      <c r="F183" s="305"/>
      <c r="G183" s="306"/>
      <c r="H183" s="306"/>
      <c r="I183" s="307"/>
      <c r="J183" s="312"/>
      <c r="K183" s="312"/>
      <c r="L183" s="312"/>
      <c r="M183" s="312"/>
      <c r="N183" s="312"/>
      <c r="O183" s="312"/>
      <c r="P183" s="313"/>
      <c r="Q183" s="316"/>
      <c r="R183" s="315"/>
      <c r="S183" s="102"/>
      <c r="T183" s="103" t="s">
        <v>171</v>
      </c>
      <c r="U183" s="102"/>
      <c r="V183" s="299"/>
      <c r="W183" s="319"/>
      <c r="X183" s="322"/>
      <c r="Y183" s="312"/>
      <c r="Z183" s="312"/>
      <c r="AA183" s="312"/>
      <c r="AB183" s="312"/>
      <c r="AC183" s="312"/>
      <c r="AD183" s="323"/>
      <c r="AE183" s="305"/>
      <c r="AF183" s="306"/>
      <c r="AG183" s="306"/>
      <c r="AH183" s="307"/>
      <c r="AI183" s="348"/>
      <c r="AJ183" s="349"/>
      <c r="AK183" s="349"/>
      <c r="AL183" s="349"/>
      <c r="AM183" s="349"/>
      <c r="AN183" s="351"/>
      <c r="AO183" s="299"/>
      <c r="AP183" s="300"/>
    </row>
    <row r="184" spans="2:46" ht="18" customHeight="1">
      <c r="B184" s="301">
        <v>3</v>
      </c>
      <c r="C184" s="302"/>
      <c r="D184" s="303"/>
      <c r="E184" s="304"/>
      <c r="F184" s="305"/>
      <c r="G184" s="306"/>
      <c r="H184" s="306"/>
      <c r="I184" s="307"/>
      <c r="J184" s="364"/>
      <c r="K184" s="309"/>
      <c r="L184" s="309"/>
      <c r="M184" s="309"/>
      <c r="N184" s="309"/>
      <c r="O184" s="309"/>
      <c r="P184" s="310"/>
      <c r="Q184" s="314">
        <f t="shared" ref="Q184" si="62">S184+S185</f>
        <v>0</v>
      </c>
      <c r="R184" s="315"/>
      <c r="S184" s="104"/>
      <c r="T184" s="105" t="s">
        <v>171</v>
      </c>
      <c r="U184" s="104"/>
      <c r="V184" s="317">
        <f t="shared" ref="V184" si="63">U184+U185</f>
        <v>0</v>
      </c>
      <c r="W184" s="318"/>
      <c r="X184" s="370"/>
      <c r="Y184" s="309"/>
      <c r="Z184" s="309"/>
      <c r="AA184" s="309"/>
      <c r="AB184" s="309"/>
      <c r="AC184" s="309"/>
      <c r="AD184" s="321"/>
      <c r="AE184" s="305"/>
      <c r="AF184" s="306"/>
      <c r="AG184" s="306"/>
      <c r="AH184" s="307"/>
      <c r="AI184" s="348"/>
      <c r="AJ184" s="349"/>
      <c r="AK184" s="349"/>
      <c r="AL184" s="349"/>
      <c r="AM184" s="349"/>
      <c r="AN184" s="351"/>
      <c r="AO184" s="352"/>
      <c r="AP184" s="353"/>
      <c r="AS184" s="95">
        <v>5</v>
      </c>
      <c r="AT184" s="95">
        <v>9</v>
      </c>
    </row>
    <row r="185" spans="2:46" ht="18" customHeight="1">
      <c r="B185" s="301"/>
      <c r="C185" s="302"/>
      <c r="D185" s="303"/>
      <c r="E185" s="304"/>
      <c r="F185" s="305"/>
      <c r="G185" s="306"/>
      <c r="H185" s="306"/>
      <c r="I185" s="307"/>
      <c r="J185" s="312"/>
      <c r="K185" s="312"/>
      <c r="L185" s="312"/>
      <c r="M185" s="312"/>
      <c r="N185" s="312"/>
      <c r="O185" s="312"/>
      <c r="P185" s="313"/>
      <c r="Q185" s="316"/>
      <c r="R185" s="315"/>
      <c r="S185" s="102"/>
      <c r="T185" s="103" t="s">
        <v>171</v>
      </c>
      <c r="U185" s="102"/>
      <c r="V185" s="299"/>
      <c r="W185" s="319"/>
      <c r="X185" s="322"/>
      <c r="Y185" s="312"/>
      <c r="Z185" s="312"/>
      <c r="AA185" s="312"/>
      <c r="AB185" s="312"/>
      <c r="AC185" s="312"/>
      <c r="AD185" s="323"/>
      <c r="AE185" s="305"/>
      <c r="AF185" s="306"/>
      <c r="AG185" s="306"/>
      <c r="AH185" s="307"/>
      <c r="AI185" s="348"/>
      <c r="AJ185" s="349"/>
      <c r="AK185" s="349"/>
      <c r="AL185" s="349"/>
      <c r="AM185" s="349"/>
      <c r="AN185" s="351"/>
      <c r="AO185" s="299"/>
      <c r="AP185" s="300"/>
    </row>
    <row r="186" spans="2:46" ht="18" customHeight="1">
      <c r="B186" s="301">
        <v>4</v>
      </c>
      <c r="C186" s="302"/>
      <c r="D186" s="303"/>
      <c r="E186" s="304"/>
      <c r="F186" s="305"/>
      <c r="G186" s="306"/>
      <c r="H186" s="306"/>
      <c r="I186" s="307"/>
      <c r="J186" s="364"/>
      <c r="K186" s="309"/>
      <c r="L186" s="309"/>
      <c r="M186" s="309"/>
      <c r="N186" s="309"/>
      <c r="O186" s="309"/>
      <c r="P186" s="310"/>
      <c r="Q186" s="314">
        <f t="shared" ref="Q186" si="64">S186+S187</f>
        <v>0</v>
      </c>
      <c r="R186" s="315"/>
      <c r="S186" s="104"/>
      <c r="T186" s="105" t="s">
        <v>171</v>
      </c>
      <c r="U186" s="104"/>
      <c r="V186" s="317">
        <f t="shared" ref="V186" si="65">U186+U187</f>
        <v>0</v>
      </c>
      <c r="W186" s="318"/>
      <c r="X186" s="370"/>
      <c r="Y186" s="309"/>
      <c r="Z186" s="309"/>
      <c r="AA186" s="309"/>
      <c r="AB186" s="309"/>
      <c r="AC186" s="309"/>
      <c r="AD186" s="321"/>
      <c r="AE186" s="305"/>
      <c r="AF186" s="306"/>
      <c r="AG186" s="306"/>
      <c r="AH186" s="307"/>
      <c r="AI186" s="348"/>
      <c r="AJ186" s="349"/>
      <c r="AK186" s="349"/>
      <c r="AL186" s="349"/>
      <c r="AM186" s="349"/>
      <c r="AN186" s="351"/>
      <c r="AO186" s="352"/>
      <c r="AP186" s="353"/>
      <c r="AS186" s="95">
        <v>6</v>
      </c>
      <c r="AT186" s="95">
        <v>1</v>
      </c>
    </row>
    <row r="187" spans="2:46" ht="18" customHeight="1">
      <c r="B187" s="301"/>
      <c r="C187" s="302"/>
      <c r="D187" s="303"/>
      <c r="E187" s="304"/>
      <c r="F187" s="305"/>
      <c r="G187" s="306"/>
      <c r="H187" s="306"/>
      <c r="I187" s="307"/>
      <c r="J187" s="312"/>
      <c r="K187" s="312"/>
      <c r="L187" s="312"/>
      <c r="M187" s="312"/>
      <c r="N187" s="312"/>
      <c r="O187" s="312"/>
      <c r="P187" s="313"/>
      <c r="Q187" s="316"/>
      <c r="R187" s="315"/>
      <c r="S187" s="102"/>
      <c r="T187" s="103" t="s">
        <v>171</v>
      </c>
      <c r="U187" s="102"/>
      <c r="V187" s="299"/>
      <c r="W187" s="319"/>
      <c r="X187" s="322"/>
      <c r="Y187" s="312"/>
      <c r="Z187" s="312"/>
      <c r="AA187" s="312"/>
      <c r="AB187" s="312"/>
      <c r="AC187" s="312"/>
      <c r="AD187" s="323"/>
      <c r="AE187" s="305"/>
      <c r="AF187" s="306"/>
      <c r="AG187" s="306"/>
      <c r="AH187" s="307"/>
      <c r="AI187" s="348"/>
      <c r="AJ187" s="349"/>
      <c r="AK187" s="349"/>
      <c r="AL187" s="349"/>
      <c r="AM187" s="349"/>
      <c r="AN187" s="351"/>
      <c r="AO187" s="299"/>
      <c r="AP187" s="300"/>
    </row>
    <row r="188" spans="2:46" ht="18" customHeight="1">
      <c r="B188" s="301">
        <v>5</v>
      </c>
      <c r="C188" s="302"/>
      <c r="D188" s="303"/>
      <c r="E188" s="304"/>
      <c r="F188" s="305"/>
      <c r="G188" s="306"/>
      <c r="H188" s="306"/>
      <c r="I188" s="307"/>
      <c r="J188" s="364"/>
      <c r="K188" s="309"/>
      <c r="L188" s="309"/>
      <c r="M188" s="309"/>
      <c r="N188" s="309"/>
      <c r="O188" s="309"/>
      <c r="P188" s="310"/>
      <c r="Q188" s="314">
        <f t="shared" ref="Q188" si="66">S188+S189</f>
        <v>0</v>
      </c>
      <c r="R188" s="315"/>
      <c r="S188" s="104"/>
      <c r="T188" s="105" t="s">
        <v>171</v>
      </c>
      <c r="U188" s="104"/>
      <c r="V188" s="317">
        <f t="shared" ref="V188" si="67">U188+U189</f>
        <v>0</v>
      </c>
      <c r="W188" s="318"/>
      <c r="X188" s="370"/>
      <c r="Y188" s="309"/>
      <c r="Z188" s="309"/>
      <c r="AA188" s="309"/>
      <c r="AB188" s="309"/>
      <c r="AC188" s="309"/>
      <c r="AD188" s="321"/>
      <c r="AE188" s="305"/>
      <c r="AF188" s="306"/>
      <c r="AG188" s="306"/>
      <c r="AH188" s="307"/>
      <c r="AI188" s="348"/>
      <c r="AJ188" s="349"/>
      <c r="AK188" s="349"/>
      <c r="AL188" s="349"/>
      <c r="AM188" s="349"/>
      <c r="AN188" s="351"/>
      <c r="AO188" s="352"/>
      <c r="AP188" s="353"/>
      <c r="AS188" s="95">
        <v>7</v>
      </c>
      <c r="AT188" s="95">
        <v>2</v>
      </c>
    </row>
    <row r="189" spans="2:46" ht="18" customHeight="1">
      <c r="B189" s="301"/>
      <c r="C189" s="302"/>
      <c r="D189" s="303"/>
      <c r="E189" s="304"/>
      <c r="F189" s="305"/>
      <c r="G189" s="306"/>
      <c r="H189" s="306"/>
      <c r="I189" s="307"/>
      <c r="J189" s="312"/>
      <c r="K189" s="312"/>
      <c r="L189" s="312"/>
      <c r="M189" s="312"/>
      <c r="N189" s="312"/>
      <c r="O189" s="312"/>
      <c r="P189" s="313"/>
      <c r="Q189" s="316"/>
      <c r="R189" s="315"/>
      <c r="S189" s="102"/>
      <c r="T189" s="103" t="s">
        <v>171</v>
      </c>
      <c r="U189" s="102"/>
      <c r="V189" s="299"/>
      <c r="W189" s="319"/>
      <c r="X189" s="322"/>
      <c r="Y189" s="312"/>
      <c r="Z189" s="312"/>
      <c r="AA189" s="312"/>
      <c r="AB189" s="312"/>
      <c r="AC189" s="312"/>
      <c r="AD189" s="323"/>
      <c r="AE189" s="305"/>
      <c r="AF189" s="306"/>
      <c r="AG189" s="306"/>
      <c r="AH189" s="307"/>
      <c r="AI189" s="348"/>
      <c r="AJ189" s="349"/>
      <c r="AK189" s="349"/>
      <c r="AL189" s="349"/>
      <c r="AM189" s="349"/>
      <c r="AN189" s="351"/>
      <c r="AO189" s="299"/>
      <c r="AP189" s="300"/>
    </row>
    <row r="190" spans="2:46" ht="18" customHeight="1">
      <c r="B190" s="301">
        <v>6</v>
      </c>
      <c r="C190" s="302"/>
      <c r="D190" s="303"/>
      <c r="E190" s="304"/>
      <c r="F190" s="305"/>
      <c r="G190" s="306"/>
      <c r="H190" s="306"/>
      <c r="I190" s="307"/>
      <c r="J190" s="364"/>
      <c r="K190" s="309"/>
      <c r="L190" s="309"/>
      <c r="M190" s="309"/>
      <c r="N190" s="309"/>
      <c r="O190" s="309"/>
      <c r="P190" s="310"/>
      <c r="Q190" s="314">
        <f t="shared" ref="Q190" si="68">S190+S191</f>
        <v>0</v>
      </c>
      <c r="R190" s="315"/>
      <c r="S190" s="104"/>
      <c r="T190" s="105" t="s">
        <v>171</v>
      </c>
      <c r="U190" s="104"/>
      <c r="V190" s="317">
        <f t="shared" ref="V190" si="69">U190+U191</f>
        <v>0</v>
      </c>
      <c r="W190" s="318"/>
      <c r="X190" s="370"/>
      <c r="Y190" s="309"/>
      <c r="Z190" s="309"/>
      <c r="AA190" s="309"/>
      <c r="AB190" s="309"/>
      <c r="AC190" s="309"/>
      <c r="AD190" s="321"/>
      <c r="AE190" s="305"/>
      <c r="AF190" s="306"/>
      <c r="AG190" s="306"/>
      <c r="AH190" s="307"/>
      <c r="AI190" s="348"/>
      <c r="AJ190" s="349"/>
      <c r="AK190" s="349"/>
      <c r="AL190" s="349"/>
      <c r="AM190" s="349"/>
      <c r="AN190" s="351"/>
      <c r="AO190" s="352"/>
      <c r="AP190" s="353"/>
      <c r="AS190" s="95">
        <v>8</v>
      </c>
      <c r="AT190" s="95">
        <v>3</v>
      </c>
    </row>
    <row r="191" spans="2:46" ht="18" customHeight="1" thickBot="1">
      <c r="B191" s="357"/>
      <c r="C191" s="358"/>
      <c r="D191" s="359"/>
      <c r="E191" s="360"/>
      <c r="F191" s="361"/>
      <c r="G191" s="362"/>
      <c r="H191" s="362"/>
      <c r="I191" s="363"/>
      <c r="J191" s="365"/>
      <c r="K191" s="365"/>
      <c r="L191" s="365"/>
      <c r="M191" s="365"/>
      <c r="N191" s="365"/>
      <c r="O191" s="365"/>
      <c r="P191" s="366"/>
      <c r="Q191" s="367"/>
      <c r="R191" s="368"/>
      <c r="S191" s="115"/>
      <c r="T191" s="116" t="s">
        <v>171</v>
      </c>
      <c r="U191" s="115"/>
      <c r="V191" s="355"/>
      <c r="W191" s="369"/>
      <c r="X191" s="371"/>
      <c r="Y191" s="365"/>
      <c r="Z191" s="365"/>
      <c r="AA191" s="365"/>
      <c r="AB191" s="365"/>
      <c r="AC191" s="365"/>
      <c r="AD191" s="372"/>
      <c r="AE191" s="361"/>
      <c r="AF191" s="362"/>
      <c r="AG191" s="362"/>
      <c r="AH191" s="363"/>
      <c r="AI191" s="373"/>
      <c r="AJ191" s="374"/>
      <c r="AK191" s="374"/>
      <c r="AL191" s="374"/>
      <c r="AM191" s="374"/>
      <c r="AN191" s="375"/>
      <c r="AO191" s="355"/>
      <c r="AP191" s="356"/>
    </row>
    <row r="192" spans="2:46" ht="18" customHeight="1" thickBot="1">
      <c r="B192" s="106"/>
      <c r="C192" s="107"/>
      <c r="D192" s="107"/>
      <c r="E192" s="107"/>
      <c r="F192" s="106"/>
      <c r="G192" s="106"/>
      <c r="H192" s="106"/>
      <c r="I192" s="106"/>
      <c r="J192" s="106"/>
      <c r="K192" s="108"/>
      <c r="L192" s="108"/>
      <c r="M192" s="109"/>
      <c r="N192" s="110"/>
      <c r="O192" s="109"/>
      <c r="P192" s="108"/>
      <c r="Q192" s="108"/>
      <c r="R192" s="106"/>
      <c r="S192" s="106"/>
      <c r="T192" s="106"/>
      <c r="U192" s="106"/>
      <c r="V192" s="106"/>
      <c r="W192" s="111"/>
      <c r="X192" s="111"/>
      <c r="Y192" s="111"/>
      <c r="Z192" s="111"/>
      <c r="AA192" s="111"/>
      <c r="AB192" s="111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</row>
    <row r="193" spans="1:46" ht="30" customHeight="1" thickBot="1">
      <c r="B193" s="95"/>
      <c r="C193" s="95"/>
      <c r="D193" s="389" t="s">
        <v>172</v>
      </c>
      <c r="E193" s="390"/>
      <c r="F193" s="390"/>
      <c r="G193" s="390"/>
      <c r="H193" s="390"/>
      <c r="I193" s="390"/>
      <c r="J193" s="390" t="s">
        <v>167</v>
      </c>
      <c r="K193" s="390"/>
      <c r="L193" s="390"/>
      <c r="M193" s="390"/>
      <c r="N193" s="390"/>
      <c r="O193" s="390"/>
      <c r="P193" s="390"/>
      <c r="Q193" s="390"/>
      <c r="R193" s="390" t="s">
        <v>173</v>
      </c>
      <c r="S193" s="390"/>
      <c r="T193" s="390"/>
      <c r="U193" s="390"/>
      <c r="V193" s="390"/>
      <c r="W193" s="390"/>
      <c r="X193" s="390"/>
      <c r="Y193" s="390"/>
      <c r="Z193" s="390"/>
      <c r="AA193" s="390" t="s">
        <v>174</v>
      </c>
      <c r="AB193" s="390"/>
      <c r="AC193" s="390"/>
      <c r="AD193" s="390" t="s">
        <v>175</v>
      </c>
      <c r="AE193" s="390"/>
      <c r="AF193" s="390"/>
      <c r="AG193" s="390"/>
      <c r="AH193" s="390"/>
      <c r="AI193" s="390"/>
      <c r="AJ193" s="390"/>
      <c r="AK193" s="390"/>
      <c r="AL193" s="390"/>
      <c r="AM193" s="391"/>
      <c r="AN193" s="95"/>
      <c r="AO193" s="95"/>
      <c r="AP193" s="95"/>
    </row>
    <row r="194" spans="1:46" ht="30" customHeight="1">
      <c r="B194" s="95"/>
      <c r="C194" s="95"/>
      <c r="D194" s="380" t="s">
        <v>176</v>
      </c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2"/>
      <c r="AB194" s="382"/>
      <c r="AC194" s="382"/>
      <c r="AD194" s="383"/>
      <c r="AE194" s="383"/>
      <c r="AF194" s="383"/>
      <c r="AG194" s="383"/>
      <c r="AH194" s="383"/>
      <c r="AI194" s="383"/>
      <c r="AJ194" s="383"/>
      <c r="AK194" s="383"/>
      <c r="AL194" s="383"/>
      <c r="AM194" s="384"/>
      <c r="AN194" s="95"/>
      <c r="AO194" s="95"/>
      <c r="AP194" s="95"/>
    </row>
    <row r="195" spans="1:46" ht="30" customHeight="1">
      <c r="B195" s="95"/>
      <c r="C195" s="95"/>
      <c r="D195" s="385" t="s">
        <v>176</v>
      </c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  <c r="R195" s="386"/>
      <c r="S195" s="386"/>
      <c r="T195" s="386"/>
      <c r="U195" s="386"/>
      <c r="V195" s="386"/>
      <c r="W195" s="386"/>
      <c r="X195" s="386"/>
      <c r="Y195" s="386"/>
      <c r="Z195" s="386"/>
      <c r="AA195" s="386"/>
      <c r="AB195" s="386"/>
      <c r="AC195" s="386"/>
      <c r="AD195" s="387"/>
      <c r="AE195" s="387"/>
      <c r="AF195" s="387"/>
      <c r="AG195" s="387"/>
      <c r="AH195" s="387"/>
      <c r="AI195" s="387"/>
      <c r="AJ195" s="387"/>
      <c r="AK195" s="387"/>
      <c r="AL195" s="387"/>
      <c r="AM195" s="388"/>
      <c r="AN195" s="95"/>
      <c r="AO195" s="95"/>
      <c r="AP195" s="95"/>
    </row>
    <row r="196" spans="1:46" ht="30" customHeight="1" thickBot="1">
      <c r="B196" s="95"/>
      <c r="C196" s="95"/>
      <c r="D196" s="376" t="s">
        <v>176</v>
      </c>
      <c r="E196" s="377"/>
      <c r="F196" s="377"/>
      <c r="G196" s="377"/>
      <c r="H196" s="377"/>
      <c r="I196" s="377"/>
      <c r="J196" s="377"/>
      <c r="K196" s="377"/>
      <c r="L196" s="377"/>
      <c r="M196" s="377"/>
      <c r="N196" s="377"/>
      <c r="O196" s="377"/>
      <c r="P196" s="377"/>
      <c r="Q196" s="377"/>
      <c r="R196" s="377"/>
      <c r="S196" s="377"/>
      <c r="T196" s="377"/>
      <c r="U196" s="377"/>
      <c r="V196" s="377"/>
      <c r="W196" s="377"/>
      <c r="X196" s="377"/>
      <c r="Y196" s="377"/>
      <c r="Z196" s="377"/>
      <c r="AA196" s="377"/>
      <c r="AB196" s="377"/>
      <c r="AC196" s="377"/>
      <c r="AD196" s="378"/>
      <c r="AE196" s="378"/>
      <c r="AF196" s="378"/>
      <c r="AG196" s="378"/>
      <c r="AH196" s="378"/>
      <c r="AI196" s="378"/>
      <c r="AJ196" s="378"/>
      <c r="AK196" s="378"/>
      <c r="AL196" s="378"/>
      <c r="AM196" s="379"/>
      <c r="AN196" s="95"/>
      <c r="AO196" s="95"/>
      <c r="AP196" s="95"/>
    </row>
    <row r="197" spans="1:46" ht="18" customHeight="1">
      <c r="A197" s="265" t="s">
        <v>223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</row>
    <row r="198" spans="1:46" ht="18" customHeight="1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</row>
    <row r="199" spans="1:46" ht="18" customHeight="1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</row>
    <row r="200" spans="1:46" ht="24.95" customHeight="1">
      <c r="B200" s="95"/>
      <c r="C200" s="268" t="s">
        <v>157</v>
      </c>
      <c r="D200" s="268"/>
      <c r="E200" s="268"/>
      <c r="F200" s="268"/>
      <c r="G200" s="412"/>
      <c r="H200" s="268"/>
      <c r="I200" s="268"/>
      <c r="J200" s="268"/>
      <c r="K200" s="268"/>
      <c r="L200" s="268"/>
      <c r="M200" s="268"/>
      <c r="N200" s="268"/>
      <c r="O200" s="268"/>
      <c r="P200" s="268" t="s">
        <v>158</v>
      </c>
      <c r="Q200" s="268"/>
      <c r="R200" s="268"/>
      <c r="S200" s="268"/>
      <c r="T200" s="412"/>
      <c r="U200" s="268"/>
      <c r="V200" s="268"/>
      <c r="W200" s="268"/>
      <c r="X200" s="268"/>
      <c r="Y200" s="268"/>
      <c r="Z200" s="268"/>
      <c r="AA200" s="268"/>
      <c r="AB200" s="268"/>
      <c r="AC200" s="268" t="s">
        <v>159</v>
      </c>
      <c r="AD200" s="268"/>
      <c r="AE200" s="268"/>
      <c r="AF200" s="268"/>
      <c r="AG200" s="270">
        <v>44163</v>
      </c>
      <c r="AH200" s="271"/>
      <c r="AI200" s="271"/>
      <c r="AJ200" s="271"/>
      <c r="AK200" s="271"/>
      <c r="AL200" s="271"/>
      <c r="AM200" s="410" t="s">
        <v>189</v>
      </c>
      <c r="AN200" s="410"/>
      <c r="AO200" s="411"/>
      <c r="AP200" s="112"/>
    </row>
    <row r="201" spans="1:46" ht="18" customHeight="1">
      <c r="B201" s="95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3"/>
      <c r="X201" s="113"/>
      <c r="Y201" s="113"/>
      <c r="Z201" s="113"/>
      <c r="AA201" s="113"/>
      <c r="AB201" s="113"/>
      <c r="AC201" s="113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</row>
    <row r="202" spans="1:46" ht="24.95" customHeight="1">
      <c r="B202" s="95"/>
      <c r="C202" s="402">
        <v>1</v>
      </c>
      <c r="D202" s="402"/>
      <c r="E202" s="296" t="s">
        <v>162</v>
      </c>
      <c r="F202" s="296"/>
      <c r="G202" s="296"/>
      <c r="H202" s="296"/>
      <c r="I202" s="296"/>
      <c r="J202" s="296"/>
      <c r="K202" s="296"/>
      <c r="L202" s="296"/>
      <c r="M202" s="296"/>
      <c r="N202" s="296"/>
      <c r="O202" s="96"/>
      <c r="P202" s="96"/>
      <c r="Q202" s="295">
        <v>4</v>
      </c>
      <c r="R202" s="295"/>
      <c r="S202" s="296" t="s">
        <v>211</v>
      </c>
      <c r="T202" s="296"/>
      <c r="U202" s="296"/>
      <c r="V202" s="296"/>
      <c r="W202" s="296"/>
      <c r="X202" s="296"/>
      <c r="Y202" s="296"/>
      <c r="Z202" s="296"/>
      <c r="AA202" s="296"/>
      <c r="AB202" s="296"/>
      <c r="AC202" s="97"/>
      <c r="AD202" s="96"/>
      <c r="AE202" s="295">
        <v>7</v>
      </c>
      <c r="AF202" s="295"/>
      <c r="AG202" s="296" t="s">
        <v>216</v>
      </c>
      <c r="AH202" s="296"/>
      <c r="AI202" s="296"/>
      <c r="AJ202" s="296"/>
      <c r="AK202" s="296"/>
      <c r="AL202" s="296"/>
      <c r="AM202" s="296"/>
      <c r="AN202" s="296"/>
      <c r="AO202" s="296"/>
      <c r="AP202" s="296"/>
    </row>
    <row r="203" spans="1:46" ht="24.95" customHeight="1">
      <c r="B203" s="95"/>
      <c r="C203" s="394">
        <v>2</v>
      </c>
      <c r="D203" s="394"/>
      <c r="E203" s="395" t="s">
        <v>208</v>
      </c>
      <c r="F203" s="396"/>
      <c r="G203" s="396"/>
      <c r="H203" s="396"/>
      <c r="I203" s="396"/>
      <c r="J203" s="396"/>
      <c r="K203" s="396"/>
      <c r="L203" s="396"/>
      <c r="M203" s="396"/>
      <c r="N203" s="397"/>
      <c r="O203" s="96"/>
      <c r="P203" s="96"/>
      <c r="Q203" s="288">
        <v>5</v>
      </c>
      <c r="R203" s="288"/>
      <c r="S203" s="289" t="s">
        <v>212</v>
      </c>
      <c r="T203" s="289"/>
      <c r="U203" s="289"/>
      <c r="V203" s="289"/>
      <c r="W203" s="289"/>
      <c r="X203" s="289"/>
      <c r="Y203" s="289"/>
      <c r="Z203" s="289"/>
      <c r="AA203" s="289"/>
      <c r="AB203" s="289"/>
      <c r="AC203" s="97"/>
      <c r="AD203" s="96"/>
      <c r="AE203" s="290">
        <v>8</v>
      </c>
      <c r="AF203" s="290"/>
      <c r="AG203" s="291" t="s">
        <v>163</v>
      </c>
      <c r="AH203" s="291"/>
      <c r="AI203" s="291"/>
      <c r="AJ203" s="291"/>
      <c r="AK203" s="291"/>
      <c r="AL203" s="291"/>
      <c r="AM203" s="291"/>
      <c r="AN203" s="291"/>
      <c r="AO203" s="291"/>
      <c r="AP203" s="291"/>
    </row>
    <row r="204" spans="1:46" ht="24.95" customHeight="1">
      <c r="B204" s="95"/>
      <c r="C204" s="392">
        <v>3</v>
      </c>
      <c r="D204" s="392"/>
      <c r="E204" s="279" t="s">
        <v>209</v>
      </c>
      <c r="F204" s="280"/>
      <c r="G204" s="280"/>
      <c r="H204" s="280"/>
      <c r="I204" s="280"/>
      <c r="J204" s="280"/>
      <c r="K204" s="280"/>
      <c r="L204" s="280"/>
      <c r="M204" s="280"/>
      <c r="N204" s="281"/>
      <c r="O204" s="96"/>
      <c r="P204" s="96"/>
      <c r="Q204" s="278">
        <v>6</v>
      </c>
      <c r="R204" s="278"/>
      <c r="S204" s="279" t="s">
        <v>214</v>
      </c>
      <c r="T204" s="280"/>
      <c r="U204" s="280"/>
      <c r="V204" s="280"/>
      <c r="W204" s="280"/>
      <c r="X204" s="280"/>
      <c r="Y204" s="280"/>
      <c r="Z204" s="280"/>
      <c r="AA204" s="280"/>
      <c r="AB204" s="281"/>
      <c r="AC204" s="97"/>
      <c r="AD204" s="96"/>
      <c r="AE204" s="282"/>
      <c r="AF204" s="282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</row>
    <row r="205" spans="1:46" ht="18" customHeight="1">
      <c r="B205" s="95"/>
      <c r="C205" s="114"/>
      <c r="D205" s="112"/>
      <c r="E205" s="112"/>
      <c r="F205" s="112"/>
      <c r="G205" s="112"/>
      <c r="H205" s="112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112"/>
      <c r="U205" s="95"/>
      <c r="V205" s="112"/>
      <c r="W205" s="95"/>
      <c r="X205" s="112"/>
      <c r="Y205" s="95"/>
      <c r="Z205" s="112"/>
      <c r="AA205" s="95"/>
      <c r="AB205" s="112"/>
      <c r="AC205" s="112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</row>
    <row r="206" spans="1:46" ht="21.95" customHeight="1" thickBot="1">
      <c r="B206" s="95" t="s">
        <v>164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</row>
    <row r="207" spans="1:46" ht="21.95" customHeight="1" thickBot="1">
      <c r="B207" s="99"/>
      <c r="C207" s="342" t="s">
        <v>165</v>
      </c>
      <c r="D207" s="343"/>
      <c r="E207" s="327"/>
      <c r="F207" s="342" t="s">
        <v>166</v>
      </c>
      <c r="G207" s="343"/>
      <c r="H207" s="343"/>
      <c r="I207" s="327"/>
      <c r="J207" s="343" t="s">
        <v>167</v>
      </c>
      <c r="K207" s="343"/>
      <c r="L207" s="343"/>
      <c r="M207" s="343"/>
      <c r="N207" s="343"/>
      <c r="O207" s="343"/>
      <c r="P207" s="344"/>
      <c r="Q207" s="345" t="s">
        <v>168</v>
      </c>
      <c r="R207" s="345"/>
      <c r="S207" s="345"/>
      <c r="T207" s="345"/>
      <c r="U207" s="345"/>
      <c r="V207" s="345"/>
      <c r="W207" s="345"/>
      <c r="X207" s="326" t="s">
        <v>167</v>
      </c>
      <c r="Y207" s="343"/>
      <c r="Z207" s="343"/>
      <c r="AA207" s="343"/>
      <c r="AB207" s="343"/>
      <c r="AC207" s="343"/>
      <c r="AD207" s="327"/>
      <c r="AE207" s="342" t="s">
        <v>166</v>
      </c>
      <c r="AF207" s="343"/>
      <c r="AG207" s="343"/>
      <c r="AH207" s="327"/>
      <c r="AI207" s="324" t="s">
        <v>169</v>
      </c>
      <c r="AJ207" s="325"/>
      <c r="AK207" s="325"/>
      <c r="AL207" s="325"/>
      <c r="AM207" s="325"/>
      <c r="AN207" s="325"/>
      <c r="AO207" s="326" t="s">
        <v>170</v>
      </c>
      <c r="AP207" s="327"/>
    </row>
    <row r="208" spans="1:46" ht="18" customHeight="1">
      <c r="B208" s="328">
        <v>1</v>
      </c>
      <c r="C208" s="329"/>
      <c r="D208" s="330"/>
      <c r="E208" s="331"/>
      <c r="F208" s="332"/>
      <c r="G208" s="333"/>
      <c r="H208" s="333"/>
      <c r="I208" s="334"/>
      <c r="J208" s="415"/>
      <c r="K208" s="336"/>
      <c r="L208" s="336"/>
      <c r="M208" s="336"/>
      <c r="N208" s="336"/>
      <c r="O208" s="336"/>
      <c r="P208" s="337"/>
      <c r="Q208" s="338">
        <f>S208+S209</f>
        <v>0</v>
      </c>
      <c r="R208" s="339"/>
      <c r="S208" s="100"/>
      <c r="T208" s="101" t="s">
        <v>171</v>
      </c>
      <c r="U208" s="100"/>
      <c r="V208" s="317">
        <f>U208+U209</f>
        <v>0</v>
      </c>
      <c r="W208" s="318"/>
      <c r="X208" s="416"/>
      <c r="Y208" s="336"/>
      <c r="Z208" s="336"/>
      <c r="AA208" s="336"/>
      <c r="AB208" s="336"/>
      <c r="AC208" s="336"/>
      <c r="AD208" s="341"/>
      <c r="AE208" s="332"/>
      <c r="AF208" s="333"/>
      <c r="AG208" s="333"/>
      <c r="AH208" s="334"/>
      <c r="AI208" s="346"/>
      <c r="AJ208" s="347"/>
      <c r="AK208" s="347"/>
      <c r="AL208" s="347"/>
      <c r="AM208" s="347"/>
      <c r="AN208" s="350"/>
      <c r="AO208" s="297"/>
      <c r="AP208" s="298"/>
      <c r="AS208" s="95">
        <v>3</v>
      </c>
      <c r="AT208" s="95">
        <v>7</v>
      </c>
    </row>
    <row r="209" spans="2:46" ht="18" customHeight="1">
      <c r="B209" s="301"/>
      <c r="C209" s="302"/>
      <c r="D209" s="303"/>
      <c r="E209" s="304"/>
      <c r="F209" s="305"/>
      <c r="G209" s="306"/>
      <c r="H209" s="306"/>
      <c r="I209" s="307"/>
      <c r="J209" s="312"/>
      <c r="K209" s="312"/>
      <c r="L209" s="312"/>
      <c r="M209" s="312"/>
      <c r="N209" s="312"/>
      <c r="O209" s="312"/>
      <c r="P209" s="313"/>
      <c r="Q209" s="316"/>
      <c r="R209" s="315"/>
      <c r="S209" s="102"/>
      <c r="T209" s="103" t="s">
        <v>171</v>
      </c>
      <c r="U209" s="102"/>
      <c r="V209" s="299"/>
      <c r="W209" s="319"/>
      <c r="X209" s="322"/>
      <c r="Y209" s="312"/>
      <c r="Z209" s="312"/>
      <c r="AA209" s="312"/>
      <c r="AB209" s="312"/>
      <c r="AC209" s="312"/>
      <c r="AD209" s="323"/>
      <c r="AE209" s="305"/>
      <c r="AF209" s="306"/>
      <c r="AG209" s="306"/>
      <c r="AH209" s="307"/>
      <c r="AI209" s="348"/>
      <c r="AJ209" s="349"/>
      <c r="AK209" s="349"/>
      <c r="AL209" s="349"/>
      <c r="AM209" s="349"/>
      <c r="AN209" s="351"/>
      <c r="AO209" s="299"/>
      <c r="AP209" s="300"/>
    </row>
    <row r="210" spans="2:46" ht="18" customHeight="1">
      <c r="B210" s="301">
        <v>2</v>
      </c>
      <c r="C210" s="302"/>
      <c r="D210" s="303"/>
      <c r="E210" s="304"/>
      <c r="F210" s="305"/>
      <c r="G210" s="306"/>
      <c r="H210" s="306"/>
      <c r="I210" s="307"/>
      <c r="J210" s="364"/>
      <c r="K210" s="309"/>
      <c r="L210" s="309"/>
      <c r="M210" s="309"/>
      <c r="N210" s="309"/>
      <c r="O210" s="309"/>
      <c r="P210" s="310"/>
      <c r="Q210" s="314">
        <f t="shared" ref="Q210" si="70">S210+S211</f>
        <v>0</v>
      </c>
      <c r="R210" s="315"/>
      <c r="S210" s="104"/>
      <c r="T210" s="105" t="s">
        <v>171</v>
      </c>
      <c r="U210" s="104"/>
      <c r="V210" s="317">
        <f t="shared" ref="V210" si="71">U210+U211</f>
        <v>0</v>
      </c>
      <c r="W210" s="318"/>
      <c r="X210" s="370"/>
      <c r="Y210" s="309"/>
      <c r="Z210" s="309"/>
      <c r="AA210" s="309"/>
      <c r="AB210" s="309"/>
      <c r="AC210" s="309"/>
      <c r="AD210" s="321"/>
      <c r="AE210" s="305"/>
      <c r="AF210" s="306"/>
      <c r="AG210" s="306"/>
      <c r="AH210" s="307"/>
      <c r="AI210" s="348"/>
      <c r="AJ210" s="349"/>
      <c r="AK210" s="349"/>
      <c r="AL210" s="349"/>
      <c r="AM210" s="349"/>
      <c r="AN210" s="351"/>
      <c r="AO210" s="352"/>
      <c r="AP210" s="353"/>
      <c r="AS210" s="95">
        <v>4</v>
      </c>
      <c r="AT210" s="95">
        <v>8</v>
      </c>
    </row>
    <row r="211" spans="2:46" ht="18" customHeight="1">
      <c r="B211" s="301"/>
      <c r="C211" s="302"/>
      <c r="D211" s="303"/>
      <c r="E211" s="304"/>
      <c r="F211" s="305"/>
      <c r="G211" s="306"/>
      <c r="H211" s="306"/>
      <c r="I211" s="307"/>
      <c r="J211" s="312"/>
      <c r="K211" s="312"/>
      <c r="L211" s="312"/>
      <c r="M211" s="312"/>
      <c r="N211" s="312"/>
      <c r="O211" s="312"/>
      <c r="P211" s="313"/>
      <c r="Q211" s="316"/>
      <c r="R211" s="315"/>
      <c r="S211" s="102"/>
      <c r="T211" s="103" t="s">
        <v>171</v>
      </c>
      <c r="U211" s="102"/>
      <c r="V211" s="299"/>
      <c r="W211" s="319"/>
      <c r="X211" s="322"/>
      <c r="Y211" s="312"/>
      <c r="Z211" s="312"/>
      <c r="AA211" s="312"/>
      <c r="AB211" s="312"/>
      <c r="AC211" s="312"/>
      <c r="AD211" s="323"/>
      <c r="AE211" s="305"/>
      <c r="AF211" s="306"/>
      <c r="AG211" s="306"/>
      <c r="AH211" s="307"/>
      <c r="AI211" s="348"/>
      <c r="AJ211" s="349"/>
      <c r="AK211" s="349"/>
      <c r="AL211" s="349"/>
      <c r="AM211" s="349"/>
      <c r="AN211" s="351"/>
      <c r="AO211" s="299"/>
      <c r="AP211" s="300"/>
    </row>
    <row r="212" spans="2:46" ht="18" customHeight="1">
      <c r="B212" s="301">
        <v>3</v>
      </c>
      <c r="C212" s="302"/>
      <c r="D212" s="303"/>
      <c r="E212" s="304"/>
      <c r="F212" s="305"/>
      <c r="G212" s="306"/>
      <c r="H212" s="306"/>
      <c r="I212" s="307"/>
      <c r="J212" s="364"/>
      <c r="K212" s="309"/>
      <c r="L212" s="309"/>
      <c r="M212" s="309"/>
      <c r="N212" s="309"/>
      <c r="O212" s="309"/>
      <c r="P212" s="310"/>
      <c r="Q212" s="314">
        <f t="shared" ref="Q212" si="72">S212+S213</f>
        <v>0</v>
      </c>
      <c r="R212" s="315"/>
      <c r="S212" s="104"/>
      <c r="T212" s="105" t="s">
        <v>171</v>
      </c>
      <c r="U212" s="104"/>
      <c r="V212" s="317">
        <f t="shared" ref="V212" si="73">U212+U213</f>
        <v>0</v>
      </c>
      <c r="W212" s="318"/>
      <c r="X212" s="370"/>
      <c r="Y212" s="309"/>
      <c r="Z212" s="309"/>
      <c r="AA212" s="309"/>
      <c r="AB212" s="309"/>
      <c r="AC212" s="309"/>
      <c r="AD212" s="321"/>
      <c r="AE212" s="305"/>
      <c r="AF212" s="306"/>
      <c r="AG212" s="306"/>
      <c r="AH212" s="307"/>
      <c r="AI212" s="348"/>
      <c r="AJ212" s="349"/>
      <c r="AK212" s="349"/>
      <c r="AL212" s="349"/>
      <c r="AM212" s="349"/>
      <c r="AN212" s="351"/>
      <c r="AO212" s="352"/>
      <c r="AP212" s="353"/>
      <c r="AS212" s="95">
        <v>5</v>
      </c>
      <c r="AT212" s="95">
        <v>9</v>
      </c>
    </row>
    <row r="213" spans="2:46" ht="18" customHeight="1">
      <c r="B213" s="301"/>
      <c r="C213" s="302"/>
      <c r="D213" s="303"/>
      <c r="E213" s="304"/>
      <c r="F213" s="305"/>
      <c r="G213" s="306"/>
      <c r="H213" s="306"/>
      <c r="I213" s="307"/>
      <c r="J213" s="312"/>
      <c r="K213" s="312"/>
      <c r="L213" s="312"/>
      <c r="M213" s="312"/>
      <c r="N213" s="312"/>
      <c r="O213" s="312"/>
      <c r="P213" s="313"/>
      <c r="Q213" s="316"/>
      <c r="R213" s="315"/>
      <c r="S213" s="102"/>
      <c r="T213" s="103" t="s">
        <v>171</v>
      </c>
      <c r="U213" s="102"/>
      <c r="V213" s="299"/>
      <c r="W213" s="319"/>
      <c r="X213" s="322"/>
      <c r="Y213" s="312"/>
      <c r="Z213" s="312"/>
      <c r="AA213" s="312"/>
      <c r="AB213" s="312"/>
      <c r="AC213" s="312"/>
      <c r="AD213" s="323"/>
      <c r="AE213" s="305"/>
      <c r="AF213" s="306"/>
      <c r="AG213" s="306"/>
      <c r="AH213" s="307"/>
      <c r="AI213" s="348"/>
      <c r="AJ213" s="349"/>
      <c r="AK213" s="349"/>
      <c r="AL213" s="349"/>
      <c r="AM213" s="349"/>
      <c r="AN213" s="351"/>
      <c r="AO213" s="299"/>
      <c r="AP213" s="300"/>
    </row>
    <row r="214" spans="2:46" ht="18" customHeight="1">
      <c r="B214" s="301">
        <v>4</v>
      </c>
      <c r="C214" s="302"/>
      <c r="D214" s="303"/>
      <c r="E214" s="304"/>
      <c r="F214" s="305"/>
      <c r="G214" s="306"/>
      <c r="H214" s="306"/>
      <c r="I214" s="307"/>
      <c r="J214" s="364"/>
      <c r="K214" s="309"/>
      <c r="L214" s="309"/>
      <c r="M214" s="309"/>
      <c r="N214" s="309"/>
      <c r="O214" s="309"/>
      <c r="P214" s="310"/>
      <c r="Q214" s="314">
        <f t="shared" ref="Q214" si="74">S214+S215</f>
        <v>0</v>
      </c>
      <c r="R214" s="315"/>
      <c r="S214" s="104"/>
      <c r="T214" s="105" t="s">
        <v>171</v>
      </c>
      <c r="U214" s="104"/>
      <c r="V214" s="317">
        <f t="shared" ref="V214" si="75">U214+U215</f>
        <v>0</v>
      </c>
      <c r="W214" s="318"/>
      <c r="X214" s="370"/>
      <c r="Y214" s="309"/>
      <c r="Z214" s="309"/>
      <c r="AA214" s="309"/>
      <c r="AB214" s="309"/>
      <c r="AC214" s="309"/>
      <c r="AD214" s="321"/>
      <c r="AE214" s="305"/>
      <c r="AF214" s="306"/>
      <c r="AG214" s="306"/>
      <c r="AH214" s="307"/>
      <c r="AI214" s="348"/>
      <c r="AJ214" s="349"/>
      <c r="AK214" s="349"/>
      <c r="AL214" s="349"/>
      <c r="AM214" s="349"/>
      <c r="AN214" s="351"/>
      <c r="AO214" s="352"/>
      <c r="AP214" s="353"/>
      <c r="AS214" s="95">
        <v>6</v>
      </c>
      <c r="AT214" s="95">
        <v>1</v>
      </c>
    </row>
    <row r="215" spans="2:46" ht="18" customHeight="1">
      <c r="B215" s="301"/>
      <c r="C215" s="302"/>
      <c r="D215" s="303"/>
      <c r="E215" s="304"/>
      <c r="F215" s="305"/>
      <c r="G215" s="306"/>
      <c r="H215" s="306"/>
      <c r="I215" s="307"/>
      <c r="J215" s="312"/>
      <c r="K215" s="312"/>
      <c r="L215" s="312"/>
      <c r="M215" s="312"/>
      <c r="N215" s="312"/>
      <c r="O215" s="312"/>
      <c r="P215" s="313"/>
      <c r="Q215" s="316"/>
      <c r="R215" s="315"/>
      <c r="S215" s="102"/>
      <c r="T215" s="103" t="s">
        <v>171</v>
      </c>
      <c r="U215" s="102"/>
      <c r="V215" s="299"/>
      <c r="W215" s="319"/>
      <c r="X215" s="322"/>
      <c r="Y215" s="312"/>
      <c r="Z215" s="312"/>
      <c r="AA215" s="312"/>
      <c r="AB215" s="312"/>
      <c r="AC215" s="312"/>
      <c r="AD215" s="323"/>
      <c r="AE215" s="305"/>
      <c r="AF215" s="306"/>
      <c r="AG215" s="306"/>
      <c r="AH215" s="307"/>
      <c r="AI215" s="348"/>
      <c r="AJ215" s="349"/>
      <c r="AK215" s="349"/>
      <c r="AL215" s="349"/>
      <c r="AM215" s="349"/>
      <c r="AN215" s="351"/>
      <c r="AO215" s="299"/>
      <c r="AP215" s="300"/>
    </row>
    <row r="216" spans="2:46" ht="18" customHeight="1">
      <c r="B216" s="301">
        <v>5</v>
      </c>
      <c r="C216" s="302"/>
      <c r="D216" s="303"/>
      <c r="E216" s="304"/>
      <c r="F216" s="305"/>
      <c r="G216" s="306"/>
      <c r="H216" s="306"/>
      <c r="I216" s="307"/>
      <c r="J216" s="364"/>
      <c r="K216" s="309"/>
      <c r="L216" s="309"/>
      <c r="M216" s="309"/>
      <c r="N216" s="309"/>
      <c r="O216" s="309"/>
      <c r="P216" s="310"/>
      <c r="Q216" s="314">
        <f t="shared" ref="Q216" si="76">S216+S217</f>
        <v>0</v>
      </c>
      <c r="R216" s="315"/>
      <c r="S216" s="104"/>
      <c r="T216" s="105" t="s">
        <v>171</v>
      </c>
      <c r="U216" s="104"/>
      <c r="V216" s="317">
        <f t="shared" ref="V216" si="77">U216+U217</f>
        <v>0</v>
      </c>
      <c r="W216" s="318"/>
      <c r="X216" s="370"/>
      <c r="Y216" s="309"/>
      <c r="Z216" s="309"/>
      <c r="AA216" s="309"/>
      <c r="AB216" s="309"/>
      <c r="AC216" s="309"/>
      <c r="AD216" s="321"/>
      <c r="AE216" s="305"/>
      <c r="AF216" s="306"/>
      <c r="AG216" s="306"/>
      <c r="AH216" s="307"/>
      <c r="AI216" s="348"/>
      <c r="AJ216" s="349"/>
      <c r="AK216" s="349"/>
      <c r="AL216" s="349"/>
      <c r="AM216" s="349"/>
      <c r="AN216" s="351"/>
      <c r="AO216" s="352"/>
      <c r="AP216" s="353"/>
      <c r="AS216" s="95">
        <v>7</v>
      </c>
      <c r="AT216" s="95">
        <v>2</v>
      </c>
    </row>
    <row r="217" spans="2:46" ht="18" customHeight="1">
      <c r="B217" s="301"/>
      <c r="C217" s="302"/>
      <c r="D217" s="303"/>
      <c r="E217" s="304"/>
      <c r="F217" s="305"/>
      <c r="G217" s="306"/>
      <c r="H217" s="306"/>
      <c r="I217" s="307"/>
      <c r="J217" s="312"/>
      <c r="K217" s="312"/>
      <c r="L217" s="312"/>
      <c r="M217" s="312"/>
      <c r="N217" s="312"/>
      <c r="O217" s="312"/>
      <c r="P217" s="313"/>
      <c r="Q217" s="316"/>
      <c r="R217" s="315"/>
      <c r="S217" s="102"/>
      <c r="T217" s="103" t="s">
        <v>171</v>
      </c>
      <c r="U217" s="102"/>
      <c r="V217" s="299"/>
      <c r="W217" s="319"/>
      <c r="X217" s="322"/>
      <c r="Y217" s="312"/>
      <c r="Z217" s="312"/>
      <c r="AA217" s="312"/>
      <c r="AB217" s="312"/>
      <c r="AC217" s="312"/>
      <c r="AD217" s="323"/>
      <c r="AE217" s="305"/>
      <c r="AF217" s="306"/>
      <c r="AG217" s="306"/>
      <c r="AH217" s="307"/>
      <c r="AI217" s="348"/>
      <c r="AJ217" s="349"/>
      <c r="AK217" s="349"/>
      <c r="AL217" s="349"/>
      <c r="AM217" s="349"/>
      <c r="AN217" s="351"/>
      <c r="AO217" s="299"/>
      <c r="AP217" s="300"/>
    </row>
    <row r="218" spans="2:46" ht="18" customHeight="1">
      <c r="B218" s="301">
        <v>6</v>
      </c>
      <c r="C218" s="302"/>
      <c r="D218" s="303"/>
      <c r="E218" s="304"/>
      <c r="F218" s="305"/>
      <c r="G218" s="306"/>
      <c r="H218" s="306"/>
      <c r="I218" s="307"/>
      <c r="J218" s="364"/>
      <c r="K218" s="309"/>
      <c r="L218" s="309"/>
      <c r="M218" s="309"/>
      <c r="N218" s="309"/>
      <c r="O218" s="309"/>
      <c r="P218" s="310"/>
      <c r="Q218" s="314">
        <f t="shared" ref="Q218" si="78">S218+S219</f>
        <v>0</v>
      </c>
      <c r="R218" s="315"/>
      <c r="S218" s="104"/>
      <c r="T218" s="105" t="s">
        <v>171</v>
      </c>
      <c r="U218" s="104"/>
      <c r="V218" s="317">
        <f t="shared" ref="V218" si="79">U218+U219</f>
        <v>0</v>
      </c>
      <c r="W218" s="318"/>
      <c r="X218" s="370"/>
      <c r="Y218" s="309"/>
      <c r="Z218" s="309"/>
      <c r="AA218" s="309"/>
      <c r="AB218" s="309"/>
      <c r="AC218" s="309"/>
      <c r="AD218" s="321"/>
      <c r="AE218" s="305"/>
      <c r="AF218" s="306"/>
      <c r="AG218" s="306"/>
      <c r="AH218" s="307"/>
      <c r="AI218" s="348"/>
      <c r="AJ218" s="349"/>
      <c r="AK218" s="349"/>
      <c r="AL218" s="349"/>
      <c r="AM218" s="349"/>
      <c r="AN218" s="351"/>
      <c r="AO218" s="352"/>
      <c r="AP218" s="353"/>
      <c r="AS218" s="95">
        <v>8</v>
      </c>
      <c r="AT218" s="95">
        <v>3</v>
      </c>
    </row>
    <row r="219" spans="2:46" ht="18" customHeight="1" thickBot="1">
      <c r="B219" s="357"/>
      <c r="C219" s="358"/>
      <c r="D219" s="359"/>
      <c r="E219" s="360"/>
      <c r="F219" s="361"/>
      <c r="G219" s="362"/>
      <c r="H219" s="362"/>
      <c r="I219" s="363"/>
      <c r="J219" s="365"/>
      <c r="K219" s="365"/>
      <c r="L219" s="365"/>
      <c r="M219" s="365"/>
      <c r="N219" s="365"/>
      <c r="O219" s="365"/>
      <c r="P219" s="366"/>
      <c r="Q219" s="367"/>
      <c r="R219" s="368"/>
      <c r="S219" s="115"/>
      <c r="T219" s="116" t="s">
        <v>171</v>
      </c>
      <c r="U219" s="115"/>
      <c r="V219" s="355"/>
      <c r="W219" s="369"/>
      <c r="X219" s="371"/>
      <c r="Y219" s="365"/>
      <c r="Z219" s="365"/>
      <c r="AA219" s="365"/>
      <c r="AB219" s="365"/>
      <c r="AC219" s="365"/>
      <c r="AD219" s="372"/>
      <c r="AE219" s="361"/>
      <c r="AF219" s="362"/>
      <c r="AG219" s="362"/>
      <c r="AH219" s="363"/>
      <c r="AI219" s="373"/>
      <c r="AJ219" s="374"/>
      <c r="AK219" s="374"/>
      <c r="AL219" s="374"/>
      <c r="AM219" s="374"/>
      <c r="AN219" s="375"/>
      <c r="AO219" s="355"/>
      <c r="AP219" s="356"/>
    </row>
    <row r="220" spans="2:46" ht="18" customHeight="1" thickBot="1">
      <c r="B220" s="106"/>
      <c r="C220" s="107"/>
      <c r="D220" s="107"/>
      <c r="E220" s="107"/>
      <c r="F220" s="106"/>
      <c r="G220" s="106"/>
      <c r="H220" s="106"/>
      <c r="I220" s="106"/>
      <c r="J220" s="106"/>
      <c r="K220" s="108"/>
      <c r="L220" s="108"/>
      <c r="M220" s="109"/>
      <c r="N220" s="110"/>
      <c r="O220" s="109"/>
      <c r="P220" s="108"/>
      <c r="Q220" s="108"/>
      <c r="R220" s="106"/>
      <c r="S220" s="106"/>
      <c r="T220" s="106"/>
      <c r="U220" s="106"/>
      <c r="V220" s="106"/>
      <c r="W220" s="111"/>
      <c r="X220" s="111"/>
      <c r="Y220" s="111"/>
      <c r="Z220" s="111"/>
      <c r="AA220" s="111"/>
      <c r="AB220" s="111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</row>
    <row r="221" spans="2:46" ht="30" customHeight="1" thickBot="1">
      <c r="B221" s="95"/>
      <c r="C221" s="95"/>
      <c r="D221" s="389" t="s">
        <v>172</v>
      </c>
      <c r="E221" s="390"/>
      <c r="F221" s="390"/>
      <c r="G221" s="390"/>
      <c r="H221" s="390"/>
      <c r="I221" s="390"/>
      <c r="J221" s="390" t="s">
        <v>167</v>
      </c>
      <c r="K221" s="390"/>
      <c r="L221" s="390"/>
      <c r="M221" s="390"/>
      <c r="N221" s="390"/>
      <c r="O221" s="390"/>
      <c r="P221" s="390"/>
      <c r="Q221" s="390"/>
      <c r="R221" s="390" t="s">
        <v>173</v>
      </c>
      <c r="S221" s="390"/>
      <c r="T221" s="390"/>
      <c r="U221" s="390"/>
      <c r="V221" s="390"/>
      <c r="W221" s="390"/>
      <c r="X221" s="390"/>
      <c r="Y221" s="390"/>
      <c r="Z221" s="390"/>
      <c r="AA221" s="390" t="s">
        <v>174</v>
      </c>
      <c r="AB221" s="390"/>
      <c r="AC221" s="390"/>
      <c r="AD221" s="390" t="s">
        <v>175</v>
      </c>
      <c r="AE221" s="390"/>
      <c r="AF221" s="390"/>
      <c r="AG221" s="390"/>
      <c r="AH221" s="390"/>
      <c r="AI221" s="390"/>
      <c r="AJ221" s="390"/>
      <c r="AK221" s="390"/>
      <c r="AL221" s="390"/>
      <c r="AM221" s="391"/>
      <c r="AN221" s="95"/>
      <c r="AO221" s="95"/>
      <c r="AP221" s="95"/>
    </row>
    <row r="222" spans="2:46" ht="30" customHeight="1">
      <c r="B222" s="95"/>
      <c r="C222" s="95"/>
      <c r="D222" s="380" t="s">
        <v>176</v>
      </c>
      <c r="E222" s="381"/>
      <c r="F222" s="381"/>
      <c r="G222" s="381"/>
      <c r="H222" s="381"/>
      <c r="I222" s="381"/>
      <c r="J222" s="381"/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2"/>
      <c r="AB222" s="382"/>
      <c r="AC222" s="382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4"/>
      <c r="AN222" s="95"/>
      <c r="AO222" s="95"/>
      <c r="AP222" s="95"/>
    </row>
    <row r="223" spans="2:46" ht="30" customHeight="1">
      <c r="B223" s="95"/>
      <c r="C223" s="95"/>
      <c r="D223" s="385" t="s">
        <v>176</v>
      </c>
      <c r="E223" s="386"/>
      <c r="F223" s="386"/>
      <c r="G223" s="386"/>
      <c r="H223" s="386"/>
      <c r="I223" s="386"/>
      <c r="J223" s="386"/>
      <c r="K223" s="386"/>
      <c r="L223" s="386"/>
      <c r="M223" s="386"/>
      <c r="N223" s="386"/>
      <c r="O223" s="386"/>
      <c r="P223" s="386"/>
      <c r="Q223" s="386"/>
      <c r="R223" s="386"/>
      <c r="S223" s="386"/>
      <c r="T223" s="386"/>
      <c r="U223" s="386"/>
      <c r="V223" s="386"/>
      <c r="W223" s="386"/>
      <c r="X223" s="386"/>
      <c r="Y223" s="386"/>
      <c r="Z223" s="386"/>
      <c r="AA223" s="386"/>
      <c r="AB223" s="386"/>
      <c r="AC223" s="386"/>
      <c r="AD223" s="387"/>
      <c r="AE223" s="387"/>
      <c r="AF223" s="387"/>
      <c r="AG223" s="387"/>
      <c r="AH223" s="387"/>
      <c r="AI223" s="387"/>
      <c r="AJ223" s="387"/>
      <c r="AK223" s="387"/>
      <c r="AL223" s="387"/>
      <c r="AM223" s="388"/>
      <c r="AN223" s="95"/>
      <c r="AO223" s="95"/>
      <c r="AP223" s="95"/>
    </row>
    <row r="224" spans="2:46" ht="30" customHeight="1" thickBot="1">
      <c r="B224" s="95"/>
      <c r="C224" s="95"/>
      <c r="D224" s="376" t="s">
        <v>176</v>
      </c>
      <c r="E224" s="377"/>
      <c r="F224" s="377"/>
      <c r="G224" s="377"/>
      <c r="H224" s="377"/>
      <c r="I224" s="377"/>
      <c r="J224" s="377"/>
      <c r="K224" s="377"/>
      <c r="L224" s="377"/>
      <c r="M224" s="377"/>
      <c r="N224" s="377"/>
      <c r="O224" s="377"/>
      <c r="P224" s="377"/>
      <c r="Q224" s="377"/>
      <c r="R224" s="377"/>
      <c r="S224" s="377"/>
      <c r="T224" s="377"/>
      <c r="U224" s="377"/>
      <c r="V224" s="377"/>
      <c r="W224" s="377"/>
      <c r="X224" s="377"/>
      <c r="Y224" s="377"/>
      <c r="Z224" s="377"/>
      <c r="AA224" s="377"/>
      <c r="AB224" s="377"/>
      <c r="AC224" s="377"/>
      <c r="AD224" s="378"/>
      <c r="AE224" s="378"/>
      <c r="AF224" s="378"/>
      <c r="AG224" s="378"/>
      <c r="AH224" s="378"/>
      <c r="AI224" s="378"/>
      <c r="AJ224" s="378"/>
      <c r="AK224" s="378"/>
      <c r="AL224" s="378"/>
      <c r="AM224" s="379"/>
      <c r="AN224" s="95"/>
      <c r="AO224" s="95"/>
      <c r="AP224" s="95"/>
    </row>
  </sheetData>
  <mergeCells count="1019">
    <mergeCell ref="D223:I223"/>
    <mergeCell ref="J223:Q223"/>
    <mergeCell ref="R223:Z223"/>
    <mergeCell ref="AA223:AC223"/>
    <mergeCell ref="AD223:AM223"/>
    <mergeCell ref="D224:I224"/>
    <mergeCell ref="J224:Q224"/>
    <mergeCell ref="R224:Z224"/>
    <mergeCell ref="AA224:AC224"/>
    <mergeCell ref="AD224:AM224"/>
    <mergeCell ref="D221:I221"/>
    <mergeCell ref="J221:Q221"/>
    <mergeCell ref="R221:Z221"/>
    <mergeCell ref="AA221:AC221"/>
    <mergeCell ref="AD221:AM221"/>
    <mergeCell ref="D222:I222"/>
    <mergeCell ref="J222:Q222"/>
    <mergeCell ref="R222:Z222"/>
    <mergeCell ref="AA222:AC222"/>
    <mergeCell ref="AD222:AM222"/>
    <mergeCell ref="X218:AD219"/>
    <mergeCell ref="AE218:AH219"/>
    <mergeCell ref="AI218:AJ219"/>
    <mergeCell ref="AK218:AL219"/>
    <mergeCell ref="AM218:AN219"/>
    <mergeCell ref="AO218:AP219"/>
    <mergeCell ref="B218:B219"/>
    <mergeCell ref="C218:E219"/>
    <mergeCell ref="F218:I219"/>
    <mergeCell ref="J218:P219"/>
    <mergeCell ref="Q218:R219"/>
    <mergeCell ref="V218:W219"/>
    <mergeCell ref="X216:AD217"/>
    <mergeCell ref="AE216:AH217"/>
    <mergeCell ref="AI216:AJ217"/>
    <mergeCell ref="AK216:AL217"/>
    <mergeCell ref="AM216:AN217"/>
    <mergeCell ref="AO216:AP217"/>
    <mergeCell ref="B216:B217"/>
    <mergeCell ref="C216:E217"/>
    <mergeCell ref="F216:I217"/>
    <mergeCell ref="J216:P217"/>
    <mergeCell ref="Q216:R217"/>
    <mergeCell ref="V216:W217"/>
    <mergeCell ref="X214:AD215"/>
    <mergeCell ref="AE214:AH215"/>
    <mergeCell ref="AI214:AJ215"/>
    <mergeCell ref="AK214:AL215"/>
    <mergeCell ref="AM214:AN215"/>
    <mergeCell ref="AO214:AP215"/>
    <mergeCell ref="B214:B215"/>
    <mergeCell ref="C214:E215"/>
    <mergeCell ref="F214:I215"/>
    <mergeCell ref="J214:P215"/>
    <mergeCell ref="Q214:R215"/>
    <mergeCell ref="V214:W215"/>
    <mergeCell ref="X212:AD213"/>
    <mergeCell ref="AE212:AH213"/>
    <mergeCell ref="AI212:AJ213"/>
    <mergeCell ref="AK212:AL213"/>
    <mergeCell ref="AM212:AN213"/>
    <mergeCell ref="AO212:AP213"/>
    <mergeCell ref="B212:B213"/>
    <mergeCell ref="C212:E213"/>
    <mergeCell ref="F212:I213"/>
    <mergeCell ref="J212:P213"/>
    <mergeCell ref="Q212:R213"/>
    <mergeCell ref="V212:W213"/>
    <mergeCell ref="X210:AD211"/>
    <mergeCell ref="AE210:AH211"/>
    <mergeCell ref="AI210:AJ211"/>
    <mergeCell ref="AK210:AL211"/>
    <mergeCell ref="AM210:AN211"/>
    <mergeCell ref="AO210:AP211"/>
    <mergeCell ref="AI208:AJ209"/>
    <mergeCell ref="AK208:AL209"/>
    <mergeCell ref="AM208:AN209"/>
    <mergeCell ref="AO208:AP209"/>
    <mergeCell ref="B210:B211"/>
    <mergeCell ref="C210:E211"/>
    <mergeCell ref="F210:I211"/>
    <mergeCell ref="J210:P211"/>
    <mergeCell ref="Q210:R211"/>
    <mergeCell ref="V210:W211"/>
    <mergeCell ref="AI207:AN207"/>
    <mergeCell ref="AO207:AP207"/>
    <mergeCell ref="B208:B209"/>
    <mergeCell ref="C208:E209"/>
    <mergeCell ref="F208:I209"/>
    <mergeCell ref="J208:P209"/>
    <mergeCell ref="Q208:R209"/>
    <mergeCell ref="V208:W209"/>
    <mergeCell ref="X208:AD209"/>
    <mergeCell ref="AE208:AH209"/>
    <mergeCell ref="C207:E207"/>
    <mergeCell ref="F207:I207"/>
    <mergeCell ref="J207:P207"/>
    <mergeCell ref="Q207:W207"/>
    <mergeCell ref="X207:AD207"/>
    <mergeCell ref="AE207:AH207"/>
    <mergeCell ref="C204:D204"/>
    <mergeCell ref="E204:N204"/>
    <mergeCell ref="Q204:R204"/>
    <mergeCell ref="S204:AB204"/>
    <mergeCell ref="AE204:AF204"/>
    <mergeCell ref="AG204:AP204"/>
    <mergeCell ref="C203:D203"/>
    <mergeCell ref="E203:N203"/>
    <mergeCell ref="Q203:R203"/>
    <mergeCell ref="S203:AB203"/>
    <mergeCell ref="AE203:AF203"/>
    <mergeCell ref="AG203:AP203"/>
    <mergeCell ref="C202:D202"/>
    <mergeCell ref="E202:N202"/>
    <mergeCell ref="Q202:R202"/>
    <mergeCell ref="S202:AB202"/>
    <mergeCell ref="AE202:AF202"/>
    <mergeCell ref="AG202:AP202"/>
    <mergeCell ref="A197:AQ199"/>
    <mergeCell ref="C200:F200"/>
    <mergeCell ref="G200:O200"/>
    <mergeCell ref="P200:S200"/>
    <mergeCell ref="T200:AB200"/>
    <mergeCell ref="AC200:AF200"/>
    <mergeCell ref="AG200:AL200"/>
    <mergeCell ref="AM200:AO200"/>
    <mergeCell ref="D195:I195"/>
    <mergeCell ref="J195:Q195"/>
    <mergeCell ref="R195:Z195"/>
    <mergeCell ref="AA195:AC195"/>
    <mergeCell ref="AD195:AM195"/>
    <mergeCell ref="D196:I196"/>
    <mergeCell ref="J196:Q196"/>
    <mergeCell ref="R196:Z196"/>
    <mergeCell ref="AA196:AC196"/>
    <mergeCell ref="AD196:AM196"/>
    <mergeCell ref="D193:I193"/>
    <mergeCell ref="J193:Q193"/>
    <mergeCell ref="R193:Z193"/>
    <mergeCell ref="AA193:AC193"/>
    <mergeCell ref="AD193:AM193"/>
    <mergeCell ref="D194:I194"/>
    <mergeCell ref="J194:Q194"/>
    <mergeCell ref="R194:Z194"/>
    <mergeCell ref="AA194:AC194"/>
    <mergeCell ref="AD194:AM194"/>
    <mergeCell ref="X190:AD191"/>
    <mergeCell ref="AE190:AH191"/>
    <mergeCell ref="AI190:AJ191"/>
    <mergeCell ref="AK190:AL191"/>
    <mergeCell ref="AM190:AN191"/>
    <mergeCell ref="AO190:AP191"/>
    <mergeCell ref="B190:B191"/>
    <mergeCell ref="C190:E191"/>
    <mergeCell ref="F190:I191"/>
    <mergeCell ref="J190:P191"/>
    <mergeCell ref="Q190:R191"/>
    <mergeCell ref="V190:W191"/>
    <mergeCell ref="X188:AD189"/>
    <mergeCell ref="AE188:AH189"/>
    <mergeCell ref="AI188:AJ189"/>
    <mergeCell ref="AK188:AL189"/>
    <mergeCell ref="AM188:AN189"/>
    <mergeCell ref="AO188:AP189"/>
    <mergeCell ref="B188:B189"/>
    <mergeCell ref="C188:E189"/>
    <mergeCell ref="F188:I189"/>
    <mergeCell ref="J188:P189"/>
    <mergeCell ref="Q188:R189"/>
    <mergeCell ref="V188:W189"/>
    <mergeCell ref="X186:AD187"/>
    <mergeCell ref="AE186:AH187"/>
    <mergeCell ref="AI186:AJ187"/>
    <mergeCell ref="AK186:AL187"/>
    <mergeCell ref="AM186:AN187"/>
    <mergeCell ref="AO186:AP187"/>
    <mergeCell ref="B186:B187"/>
    <mergeCell ref="C186:E187"/>
    <mergeCell ref="F186:I187"/>
    <mergeCell ref="J186:P187"/>
    <mergeCell ref="Q186:R187"/>
    <mergeCell ref="V186:W187"/>
    <mergeCell ref="X184:AD185"/>
    <mergeCell ref="AE184:AH185"/>
    <mergeCell ref="AI184:AJ185"/>
    <mergeCell ref="AK184:AL185"/>
    <mergeCell ref="AM184:AN185"/>
    <mergeCell ref="AO184:AP185"/>
    <mergeCell ref="B184:B185"/>
    <mergeCell ref="C184:E185"/>
    <mergeCell ref="F184:I185"/>
    <mergeCell ref="J184:P185"/>
    <mergeCell ref="Q184:R185"/>
    <mergeCell ref="V184:W185"/>
    <mergeCell ref="X182:AD183"/>
    <mergeCell ref="AE182:AH183"/>
    <mergeCell ref="AI182:AJ183"/>
    <mergeCell ref="AK182:AL183"/>
    <mergeCell ref="AM182:AN183"/>
    <mergeCell ref="AO182:AP183"/>
    <mergeCell ref="AI180:AJ181"/>
    <mergeCell ref="AK180:AL181"/>
    <mergeCell ref="AM180:AN181"/>
    <mergeCell ref="AO180:AP181"/>
    <mergeCell ref="B182:B183"/>
    <mergeCell ref="C182:E183"/>
    <mergeCell ref="F182:I183"/>
    <mergeCell ref="J182:P183"/>
    <mergeCell ref="Q182:R183"/>
    <mergeCell ref="V182:W183"/>
    <mergeCell ref="AI179:AN179"/>
    <mergeCell ref="AO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C179:E179"/>
    <mergeCell ref="F179:I179"/>
    <mergeCell ref="J179:P179"/>
    <mergeCell ref="Q179:W179"/>
    <mergeCell ref="X179:AD179"/>
    <mergeCell ref="AE179:AH179"/>
    <mergeCell ref="C176:D176"/>
    <mergeCell ref="E176:N176"/>
    <mergeCell ref="Q176:R176"/>
    <mergeCell ref="S176:AB176"/>
    <mergeCell ref="AE176:AF176"/>
    <mergeCell ref="AG176:AP176"/>
    <mergeCell ref="C175:D175"/>
    <mergeCell ref="E175:N175"/>
    <mergeCell ref="Q175:R175"/>
    <mergeCell ref="S175:AB175"/>
    <mergeCell ref="AE175:AF175"/>
    <mergeCell ref="AG175:AP175"/>
    <mergeCell ref="C174:D174"/>
    <mergeCell ref="E174:N174"/>
    <mergeCell ref="Q174:R174"/>
    <mergeCell ref="S174:AB174"/>
    <mergeCell ref="AE174:AF174"/>
    <mergeCell ref="AG174:AP174"/>
    <mergeCell ref="A169:AQ171"/>
    <mergeCell ref="C172:F172"/>
    <mergeCell ref="G172:O172"/>
    <mergeCell ref="P172:S172"/>
    <mergeCell ref="T172:AB172"/>
    <mergeCell ref="AC172:AF172"/>
    <mergeCell ref="AG172:AL172"/>
    <mergeCell ref="AM172:AO172"/>
    <mergeCell ref="D167:I167"/>
    <mergeCell ref="J167:Q167"/>
    <mergeCell ref="R167:Z167"/>
    <mergeCell ref="AA167:AC167"/>
    <mergeCell ref="AD167:AM167"/>
    <mergeCell ref="D168:I168"/>
    <mergeCell ref="J168:Q168"/>
    <mergeCell ref="R168:Z168"/>
    <mergeCell ref="AA168:AC168"/>
    <mergeCell ref="AD168:AM168"/>
    <mergeCell ref="D165:I165"/>
    <mergeCell ref="J165:Q165"/>
    <mergeCell ref="R165:Z165"/>
    <mergeCell ref="AA165:AC165"/>
    <mergeCell ref="AD165:AM165"/>
    <mergeCell ref="D166:I166"/>
    <mergeCell ref="J166:Q166"/>
    <mergeCell ref="R166:Z166"/>
    <mergeCell ref="AA166:AC166"/>
    <mergeCell ref="AD166:AM166"/>
    <mergeCell ref="X162:AD163"/>
    <mergeCell ref="AE162:AH163"/>
    <mergeCell ref="AI162:AJ163"/>
    <mergeCell ref="AK162:AL163"/>
    <mergeCell ref="AM162:AN163"/>
    <mergeCell ref="AO162:AP163"/>
    <mergeCell ref="B162:B163"/>
    <mergeCell ref="C162:E163"/>
    <mergeCell ref="F162:I163"/>
    <mergeCell ref="J162:P163"/>
    <mergeCell ref="Q162:R163"/>
    <mergeCell ref="V162:W163"/>
    <mergeCell ref="X160:AD161"/>
    <mergeCell ref="AE160:AH161"/>
    <mergeCell ref="AI160:AJ161"/>
    <mergeCell ref="AK160:AL161"/>
    <mergeCell ref="AM160:AN161"/>
    <mergeCell ref="AO160:AP161"/>
    <mergeCell ref="B160:B161"/>
    <mergeCell ref="C160:E161"/>
    <mergeCell ref="F160:I161"/>
    <mergeCell ref="J160:P161"/>
    <mergeCell ref="Q160:R161"/>
    <mergeCell ref="V160:W161"/>
    <mergeCell ref="X158:AD159"/>
    <mergeCell ref="AE158:AH159"/>
    <mergeCell ref="AI158:AJ159"/>
    <mergeCell ref="AK158:AL159"/>
    <mergeCell ref="AM158:AN159"/>
    <mergeCell ref="AO158:AP159"/>
    <mergeCell ref="B158:B159"/>
    <mergeCell ref="C158:E159"/>
    <mergeCell ref="F158:I159"/>
    <mergeCell ref="J158:P159"/>
    <mergeCell ref="Q158:R159"/>
    <mergeCell ref="V158:W159"/>
    <mergeCell ref="X156:AD157"/>
    <mergeCell ref="AE156:AH157"/>
    <mergeCell ref="AI156:AJ157"/>
    <mergeCell ref="AK156:AL157"/>
    <mergeCell ref="AM156:AN157"/>
    <mergeCell ref="AO156:AP157"/>
    <mergeCell ref="B156:B157"/>
    <mergeCell ref="C156:E157"/>
    <mergeCell ref="F156:I157"/>
    <mergeCell ref="J156:P157"/>
    <mergeCell ref="Q156:R157"/>
    <mergeCell ref="V156:W157"/>
    <mergeCell ref="X154:AD155"/>
    <mergeCell ref="AE154:AH155"/>
    <mergeCell ref="AI154:AJ155"/>
    <mergeCell ref="AK154:AL155"/>
    <mergeCell ref="AM154:AN155"/>
    <mergeCell ref="AO154:AP155"/>
    <mergeCell ref="AI152:AJ153"/>
    <mergeCell ref="AK152:AL153"/>
    <mergeCell ref="AM152:AN153"/>
    <mergeCell ref="AO152:AP153"/>
    <mergeCell ref="B154:B155"/>
    <mergeCell ref="C154:E155"/>
    <mergeCell ref="F154:I155"/>
    <mergeCell ref="J154:P155"/>
    <mergeCell ref="Q154:R155"/>
    <mergeCell ref="V154:W155"/>
    <mergeCell ref="AI151:AN151"/>
    <mergeCell ref="AO151:AP151"/>
    <mergeCell ref="B152:B153"/>
    <mergeCell ref="C152:E153"/>
    <mergeCell ref="F152:I153"/>
    <mergeCell ref="J152:P153"/>
    <mergeCell ref="Q152:R153"/>
    <mergeCell ref="V152:W153"/>
    <mergeCell ref="X152:AD153"/>
    <mergeCell ref="AE152:AH153"/>
    <mergeCell ref="C151:E151"/>
    <mergeCell ref="F151:I151"/>
    <mergeCell ref="J151:P151"/>
    <mergeCell ref="Q151:W151"/>
    <mergeCell ref="X151:AD151"/>
    <mergeCell ref="AE151:AH151"/>
    <mergeCell ref="C148:D148"/>
    <mergeCell ref="E148:N148"/>
    <mergeCell ref="Q148:R148"/>
    <mergeCell ref="S148:AB148"/>
    <mergeCell ref="AE148:AF148"/>
    <mergeCell ref="AG148:AP148"/>
    <mergeCell ref="C147:D147"/>
    <mergeCell ref="E147:N147"/>
    <mergeCell ref="Q147:R147"/>
    <mergeCell ref="S147:AB147"/>
    <mergeCell ref="AE147:AF147"/>
    <mergeCell ref="AG147:AP147"/>
    <mergeCell ref="C146:D146"/>
    <mergeCell ref="E146:N146"/>
    <mergeCell ref="Q146:R146"/>
    <mergeCell ref="S146:AB146"/>
    <mergeCell ref="AE146:AF146"/>
    <mergeCell ref="AG146:AP146"/>
    <mergeCell ref="A141:AQ143"/>
    <mergeCell ref="C144:F144"/>
    <mergeCell ref="G144:O144"/>
    <mergeCell ref="P144:S144"/>
    <mergeCell ref="T144:AB144"/>
    <mergeCell ref="AC144:AF144"/>
    <mergeCell ref="AG144:AL144"/>
    <mergeCell ref="AM144:AO144"/>
    <mergeCell ref="D139:I139"/>
    <mergeCell ref="J139:Q139"/>
    <mergeCell ref="R139:Z139"/>
    <mergeCell ref="AA139:AC139"/>
    <mergeCell ref="AD139:AM139"/>
    <mergeCell ref="D140:I140"/>
    <mergeCell ref="J140:Q140"/>
    <mergeCell ref="R140:Z140"/>
    <mergeCell ref="AA140:AC140"/>
    <mergeCell ref="AD140:AM140"/>
    <mergeCell ref="D137:I137"/>
    <mergeCell ref="J137:Q137"/>
    <mergeCell ref="R137:Z137"/>
    <mergeCell ref="AA137:AC137"/>
    <mergeCell ref="AD137:AM137"/>
    <mergeCell ref="D138:I138"/>
    <mergeCell ref="J138:Q138"/>
    <mergeCell ref="R138:Z138"/>
    <mergeCell ref="AA138:AC138"/>
    <mergeCell ref="AD138:AM138"/>
    <mergeCell ref="X134:AD135"/>
    <mergeCell ref="AE134:AH135"/>
    <mergeCell ref="AI134:AJ135"/>
    <mergeCell ref="AK134:AL135"/>
    <mergeCell ref="AM134:AN135"/>
    <mergeCell ref="AO134:AP135"/>
    <mergeCell ref="B134:B135"/>
    <mergeCell ref="C134:E135"/>
    <mergeCell ref="F134:I135"/>
    <mergeCell ref="J134:P135"/>
    <mergeCell ref="Q134:R135"/>
    <mergeCell ref="V134:W135"/>
    <mergeCell ref="X132:AD133"/>
    <mergeCell ref="AE132:AH133"/>
    <mergeCell ref="AI132:AJ133"/>
    <mergeCell ref="AK132:AL133"/>
    <mergeCell ref="AM132:AN133"/>
    <mergeCell ref="AO132:AP133"/>
    <mergeCell ref="B132:B133"/>
    <mergeCell ref="C132:E133"/>
    <mergeCell ref="F132:I133"/>
    <mergeCell ref="J132:P133"/>
    <mergeCell ref="Q132:R133"/>
    <mergeCell ref="V132:W133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AI124:AJ125"/>
    <mergeCell ref="AK124:AL125"/>
    <mergeCell ref="AM124:AN125"/>
    <mergeCell ref="AO124:AP125"/>
    <mergeCell ref="B126:B127"/>
    <mergeCell ref="C126:E127"/>
    <mergeCell ref="F126:I127"/>
    <mergeCell ref="J126:P127"/>
    <mergeCell ref="Q126:R127"/>
    <mergeCell ref="V126:W127"/>
    <mergeCell ref="AI123:AN123"/>
    <mergeCell ref="AO123:AP123"/>
    <mergeCell ref="B124:B125"/>
    <mergeCell ref="C124:E125"/>
    <mergeCell ref="F124:I125"/>
    <mergeCell ref="J124:P125"/>
    <mergeCell ref="Q124:R125"/>
    <mergeCell ref="V124:W125"/>
    <mergeCell ref="X124:AD125"/>
    <mergeCell ref="AE124:AH125"/>
    <mergeCell ref="C123:E123"/>
    <mergeCell ref="F123:I123"/>
    <mergeCell ref="J123:P123"/>
    <mergeCell ref="Q123:W123"/>
    <mergeCell ref="X123:AD123"/>
    <mergeCell ref="AE123:AH123"/>
    <mergeCell ref="C120:D120"/>
    <mergeCell ref="E120:N120"/>
    <mergeCell ref="Q120:R120"/>
    <mergeCell ref="S120:AB120"/>
    <mergeCell ref="AE120:AF120"/>
    <mergeCell ref="AG120:AP120"/>
    <mergeCell ref="C119:D119"/>
    <mergeCell ref="E119:N119"/>
    <mergeCell ref="Q119:R119"/>
    <mergeCell ref="S119:AB119"/>
    <mergeCell ref="AE119:AF119"/>
    <mergeCell ref="AG119:AP119"/>
    <mergeCell ref="C118:D118"/>
    <mergeCell ref="E118:N118"/>
    <mergeCell ref="Q118:R118"/>
    <mergeCell ref="S118:AB118"/>
    <mergeCell ref="AE118:AF118"/>
    <mergeCell ref="AG118:AP118"/>
    <mergeCell ref="A113:AQ115"/>
    <mergeCell ref="C116:F116"/>
    <mergeCell ref="G116:O116"/>
    <mergeCell ref="P116:S116"/>
    <mergeCell ref="T116:AB116"/>
    <mergeCell ref="AC116:AF116"/>
    <mergeCell ref="AG116:AL116"/>
    <mergeCell ref="AM116:AO116"/>
    <mergeCell ref="D111:I111"/>
    <mergeCell ref="J111:Q111"/>
    <mergeCell ref="R111:Z111"/>
    <mergeCell ref="AA111:AC111"/>
    <mergeCell ref="AD111:AM111"/>
    <mergeCell ref="D112:I112"/>
    <mergeCell ref="J112:Q112"/>
    <mergeCell ref="R112:Z112"/>
    <mergeCell ref="AA112:AC112"/>
    <mergeCell ref="AD112:AM112"/>
    <mergeCell ref="D109:I109"/>
    <mergeCell ref="J109:Q109"/>
    <mergeCell ref="R109:Z109"/>
    <mergeCell ref="AA109:AC109"/>
    <mergeCell ref="AD109:AM109"/>
    <mergeCell ref="D110:I110"/>
    <mergeCell ref="J110:Q110"/>
    <mergeCell ref="R110:Z110"/>
    <mergeCell ref="AA110:AC110"/>
    <mergeCell ref="AD110:AM110"/>
    <mergeCell ref="X106:AD107"/>
    <mergeCell ref="AE106:AH107"/>
    <mergeCell ref="AI106:AJ107"/>
    <mergeCell ref="AK106:AL107"/>
    <mergeCell ref="AM106:AN107"/>
    <mergeCell ref="AO106:AP107"/>
    <mergeCell ref="B106:B107"/>
    <mergeCell ref="C106:E107"/>
    <mergeCell ref="F106:I107"/>
    <mergeCell ref="J106:P107"/>
    <mergeCell ref="Q106:R107"/>
    <mergeCell ref="V106:W107"/>
    <mergeCell ref="X104:AD105"/>
    <mergeCell ref="AE104:AH105"/>
    <mergeCell ref="AI104:AJ105"/>
    <mergeCell ref="AK104:AL105"/>
    <mergeCell ref="AM104:AN105"/>
    <mergeCell ref="AO104:AP105"/>
    <mergeCell ref="B104:B105"/>
    <mergeCell ref="C104:E105"/>
    <mergeCell ref="F104:I105"/>
    <mergeCell ref="J104:P105"/>
    <mergeCell ref="Q104:R105"/>
    <mergeCell ref="V104:W105"/>
    <mergeCell ref="X102:AD103"/>
    <mergeCell ref="AE102:AH103"/>
    <mergeCell ref="AI102:AJ103"/>
    <mergeCell ref="AK102:AL103"/>
    <mergeCell ref="AM102:AN103"/>
    <mergeCell ref="AO102:AP103"/>
    <mergeCell ref="B102:B103"/>
    <mergeCell ref="C102:E103"/>
    <mergeCell ref="F102:I103"/>
    <mergeCell ref="J102:P103"/>
    <mergeCell ref="Q102:R103"/>
    <mergeCell ref="V102:W103"/>
    <mergeCell ref="X100:AD101"/>
    <mergeCell ref="AE100:AH101"/>
    <mergeCell ref="AI100:AJ101"/>
    <mergeCell ref="AK100:AL101"/>
    <mergeCell ref="AM100:AN101"/>
    <mergeCell ref="AO100:AP101"/>
    <mergeCell ref="B100:B101"/>
    <mergeCell ref="C100:E101"/>
    <mergeCell ref="F100:I101"/>
    <mergeCell ref="J100:P101"/>
    <mergeCell ref="Q100:R101"/>
    <mergeCell ref="V100:W101"/>
    <mergeCell ref="X98:AD99"/>
    <mergeCell ref="AE98:AH99"/>
    <mergeCell ref="AI98:AJ99"/>
    <mergeCell ref="AK98:AL99"/>
    <mergeCell ref="AM98:AN99"/>
    <mergeCell ref="AO98:AP99"/>
    <mergeCell ref="AI96:AJ97"/>
    <mergeCell ref="AK96:AL97"/>
    <mergeCell ref="AM96:AN97"/>
    <mergeCell ref="AO96:AP97"/>
    <mergeCell ref="B98:B99"/>
    <mergeCell ref="C98:E99"/>
    <mergeCell ref="F98:I99"/>
    <mergeCell ref="J98:P99"/>
    <mergeCell ref="Q98:R99"/>
    <mergeCell ref="V98:W99"/>
    <mergeCell ref="AI95:AN95"/>
    <mergeCell ref="AO95:AP95"/>
    <mergeCell ref="B96:B97"/>
    <mergeCell ref="C96:E97"/>
    <mergeCell ref="F96:I97"/>
    <mergeCell ref="J96:P97"/>
    <mergeCell ref="Q96:R97"/>
    <mergeCell ref="V96:W97"/>
    <mergeCell ref="X96:AD97"/>
    <mergeCell ref="AE96:AH97"/>
    <mergeCell ref="C95:E95"/>
    <mergeCell ref="F95:I95"/>
    <mergeCell ref="J95:P95"/>
    <mergeCell ref="Q95:W95"/>
    <mergeCell ref="X95:AD95"/>
    <mergeCell ref="AE95:AH95"/>
    <mergeCell ref="C92:D92"/>
    <mergeCell ref="E92:N92"/>
    <mergeCell ref="Q92:R92"/>
    <mergeCell ref="S92:AB92"/>
    <mergeCell ref="AE92:AF92"/>
    <mergeCell ref="AG92:AP92"/>
    <mergeCell ref="C91:D91"/>
    <mergeCell ref="E91:N91"/>
    <mergeCell ref="Q91:R91"/>
    <mergeCell ref="S91:AB91"/>
    <mergeCell ref="AE91:AF91"/>
    <mergeCell ref="AG91:AP91"/>
    <mergeCell ref="C90:D90"/>
    <mergeCell ref="E90:N90"/>
    <mergeCell ref="Q90:R90"/>
    <mergeCell ref="S90:AB90"/>
    <mergeCell ref="AE90:AF90"/>
    <mergeCell ref="AG90:AP90"/>
    <mergeCell ref="A85:AQ87"/>
    <mergeCell ref="C88:F88"/>
    <mergeCell ref="G88:O88"/>
    <mergeCell ref="P88:S88"/>
    <mergeCell ref="T88:AB88"/>
    <mergeCell ref="AC88:AF88"/>
    <mergeCell ref="AG88:AL88"/>
    <mergeCell ref="AM88:AO88"/>
    <mergeCell ref="D83:I83"/>
    <mergeCell ref="J83:Q83"/>
    <mergeCell ref="R83:Z83"/>
    <mergeCell ref="AA83:AC83"/>
    <mergeCell ref="AD83:AM83"/>
    <mergeCell ref="D84:I84"/>
    <mergeCell ref="J84:Q84"/>
    <mergeCell ref="R84:Z84"/>
    <mergeCell ref="AA84:AC84"/>
    <mergeCell ref="AD84:AM84"/>
    <mergeCell ref="D81:I81"/>
    <mergeCell ref="J81:Q81"/>
    <mergeCell ref="R81:Z81"/>
    <mergeCell ref="AA81:AC81"/>
    <mergeCell ref="AD81:AM81"/>
    <mergeCell ref="D82:I82"/>
    <mergeCell ref="J82:Q82"/>
    <mergeCell ref="R82:Z82"/>
    <mergeCell ref="AA82:AC82"/>
    <mergeCell ref="AD82:AM82"/>
    <mergeCell ref="X78:AD79"/>
    <mergeCell ref="AE78:AH79"/>
    <mergeCell ref="AI78:AJ79"/>
    <mergeCell ref="AK78:AL79"/>
    <mergeCell ref="AM78:AN79"/>
    <mergeCell ref="AO78:AP79"/>
    <mergeCell ref="B78:B79"/>
    <mergeCell ref="C78:E79"/>
    <mergeCell ref="F78:I79"/>
    <mergeCell ref="J78:P79"/>
    <mergeCell ref="Q78:R79"/>
    <mergeCell ref="V78:W79"/>
    <mergeCell ref="X76:AD77"/>
    <mergeCell ref="AE76:AH77"/>
    <mergeCell ref="AI76:AJ77"/>
    <mergeCell ref="AK76:AL77"/>
    <mergeCell ref="AM76:AN77"/>
    <mergeCell ref="AO76:AP77"/>
    <mergeCell ref="B76:B77"/>
    <mergeCell ref="C76:E77"/>
    <mergeCell ref="F76:I77"/>
    <mergeCell ref="J76:P77"/>
    <mergeCell ref="Q76:R77"/>
    <mergeCell ref="V76:W77"/>
    <mergeCell ref="X74:AD75"/>
    <mergeCell ref="AE74:AH75"/>
    <mergeCell ref="AI74:AJ75"/>
    <mergeCell ref="AK74:AL75"/>
    <mergeCell ref="AM74:AN75"/>
    <mergeCell ref="AO74:AP75"/>
    <mergeCell ref="B74:B75"/>
    <mergeCell ref="C74:E75"/>
    <mergeCell ref="F74:I75"/>
    <mergeCell ref="J74:P75"/>
    <mergeCell ref="Q74:R75"/>
    <mergeCell ref="V74:W75"/>
    <mergeCell ref="X72:AD73"/>
    <mergeCell ref="AE72:AH73"/>
    <mergeCell ref="AI72:AJ73"/>
    <mergeCell ref="AK72:AL73"/>
    <mergeCell ref="AM72:AN73"/>
    <mergeCell ref="AO72:AP73"/>
    <mergeCell ref="B72:B73"/>
    <mergeCell ref="C72:E73"/>
    <mergeCell ref="F72:I73"/>
    <mergeCell ref="J72:P73"/>
    <mergeCell ref="Q72:R73"/>
    <mergeCell ref="V72:W73"/>
    <mergeCell ref="X70:AD71"/>
    <mergeCell ref="AE70:AH71"/>
    <mergeCell ref="AI70:AJ71"/>
    <mergeCell ref="AK70:AL71"/>
    <mergeCell ref="AM70:AN71"/>
    <mergeCell ref="AO70:AP71"/>
    <mergeCell ref="AI68:AJ69"/>
    <mergeCell ref="AK68:AL69"/>
    <mergeCell ref="AM68:AN69"/>
    <mergeCell ref="AO68:AP69"/>
    <mergeCell ref="B70:B71"/>
    <mergeCell ref="C70:E71"/>
    <mergeCell ref="F70:I71"/>
    <mergeCell ref="J70:P71"/>
    <mergeCell ref="Q70:R71"/>
    <mergeCell ref="V70:W71"/>
    <mergeCell ref="AI67:AN67"/>
    <mergeCell ref="AO67:AP67"/>
    <mergeCell ref="B68:B69"/>
    <mergeCell ref="C68:E69"/>
    <mergeCell ref="F68:I69"/>
    <mergeCell ref="J68:P69"/>
    <mergeCell ref="Q68:R69"/>
    <mergeCell ref="V68:W69"/>
    <mergeCell ref="X68:AD69"/>
    <mergeCell ref="AE68:AH69"/>
    <mergeCell ref="C67:E67"/>
    <mergeCell ref="F67:I67"/>
    <mergeCell ref="J67:P67"/>
    <mergeCell ref="Q67:W67"/>
    <mergeCell ref="X67:AD67"/>
    <mergeCell ref="AE67:AH67"/>
    <mergeCell ref="C64:D64"/>
    <mergeCell ref="E64:N64"/>
    <mergeCell ref="Q64:R64"/>
    <mergeCell ref="S64:AB64"/>
    <mergeCell ref="AE64:AF64"/>
    <mergeCell ref="AG64:AP64"/>
    <mergeCell ref="C63:D63"/>
    <mergeCell ref="E63:N63"/>
    <mergeCell ref="Q63:R63"/>
    <mergeCell ref="S63:AB63"/>
    <mergeCell ref="AE63:AF63"/>
    <mergeCell ref="AG63:AP63"/>
    <mergeCell ref="C62:D62"/>
    <mergeCell ref="E62:N62"/>
    <mergeCell ref="Q62:R62"/>
    <mergeCell ref="S62:AB62"/>
    <mergeCell ref="AE62:AF62"/>
    <mergeCell ref="AG62:AP62"/>
    <mergeCell ref="A57:AQ59"/>
    <mergeCell ref="C60:F60"/>
    <mergeCell ref="G60:O60"/>
    <mergeCell ref="P60:S60"/>
    <mergeCell ref="T60:AB60"/>
    <mergeCell ref="AC60:AF60"/>
    <mergeCell ref="AG60:AL60"/>
    <mergeCell ref="AM60:AO60"/>
    <mergeCell ref="D55:I55"/>
    <mergeCell ref="J55:Q55"/>
    <mergeCell ref="R55:Z55"/>
    <mergeCell ref="AA55:AC55"/>
    <mergeCell ref="AD55:AM55"/>
    <mergeCell ref="D56:I56"/>
    <mergeCell ref="J56:Q56"/>
    <mergeCell ref="R56:Z56"/>
    <mergeCell ref="AA56:AC56"/>
    <mergeCell ref="AD56:AM56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X50:AD51"/>
    <mergeCell ref="AE50:AH51"/>
    <mergeCell ref="AI50:AJ51"/>
    <mergeCell ref="AK50:AL51"/>
    <mergeCell ref="AM50:AN51"/>
    <mergeCell ref="AO50:AP51"/>
    <mergeCell ref="B50:B51"/>
    <mergeCell ref="C50:E51"/>
    <mergeCell ref="F50:I51"/>
    <mergeCell ref="J50:P51"/>
    <mergeCell ref="Q50:R51"/>
    <mergeCell ref="V50:W51"/>
    <mergeCell ref="X48:AD49"/>
    <mergeCell ref="AE48:AH49"/>
    <mergeCell ref="AI48:AJ49"/>
    <mergeCell ref="AK48:AL49"/>
    <mergeCell ref="AM48:AN49"/>
    <mergeCell ref="AO48:AP49"/>
    <mergeCell ref="B48:B49"/>
    <mergeCell ref="C48:E49"/>
    <mergeCell ref="F48:I49"/>
    <mergeCell ref="J48:P49"/>
    <mergeCell ref="Q48:R49"/>
    <mergeCell ref="V48:W49"/>
    <mergeCell ref="X46:AD47"/>
    <mergeCell ref="AE46:AH47"/>
    <mergeCell ref="AI46:AJ47"/>
    <mergeCell ref="AK46:AL47"/>
    <mergeCell ref="AM46:AN47"/>
    <mergeCell ref="AO46:AP47"/>
    <mergeCell ref="B46:B47"/>
    <mergeCell ref="C46:E47"/>
    <mergeCell ref="F46:I47"/>
    <mergeCell ref="J46:P47"/>
    <mergeCell ref="Q46:R47"/>
    <mergeCell ref="V46:W47"/>
    <mergeCell ref="X44:AD45"/>
    <mergeCell ref="AE44:AH45"/>
    <mergeCell ref="AI44:AJ45"/>
    <mergeCell ref="AK44:AL45"/>
    <mergeCell ref="AM44:AN45"/>
    <mergeCell ref="AO44:AP45"/>
    <mergeCell ref="B44:B45"/>
    <mergeCell ref="C44:E45"/>
    <mergeCell ref="F44:I45"/>
    <mergeCell ref="J44:P45"/>
    <mergeCell ref="Q44:R45"/>
    <mergeCell ref="V44:W45"/>
    <mergeCell ref="X42:AD43"/>
    <mergeCell ref="AE42:AH43"/>
    <mergeCell ref="AI42:AJ43"/>
    <mergeCell ref="AK42:AL43"/>
    <mergeCell ref="AM42:AN43"/>
    <mergeCell ref="AO42:AP43"/>
    <mergeCell ref="AI40:AJ41"/>
    <mergeCell ref="AK40:AL41"/>
    <mergeCell ref="AM40:AN41"/>
    <mergeCell ref="AO40:AP41"/>
    <mergeCell ref="B42:B43"/>
    <mergeCell ref="C42:E43"/>
    <mergeCell ref="F42:I43"/>
    <mergeCell ref="J42:P43"/>
    <mergeCell ref="Q42:R43"/>
    <mergeCell ref="V42:W43"/>
    <mergeCell ref="AI39:AN39"/>
    <mergeCell ref="AO39:AP39"/>
    <mergeCell ref="B40:B41"/>
    <mergeCell ref="C40:E41"/>
    <mergeCell ref="F40:I41"/>
    <mergeCell ref="J40:P41"/>
    <mergeCell ref="Q40:R41"/>
    <mergeCell ref="V40:W41"/>
    <mergeCell ref="X40:AD41"/>
    <mergeCell ref="AE40:AH41"/>
    <mergeCell ref="C39:E39"/>
    <mergeCell ref="F39:I39"/>
    <mergeCell ref="J39:P39"/>
    <mergeCell ref="Q39:W39"/>
    <mergeCell ref="X39:AD39"/>
    <mergeCell ref="AE39:AH39"/>
    <mergeCell ref="C36:D36"/>
    <mergeCell ref="E36:N36"/>
    <mergeCell ref="Q36:R36"/>
    <mergeCell ref="S36:AB36"/>
    <mergeCell ref="AE36:AF36"/>
    <mergeCell ref="AG36:AP36"/>
    <mergeCell ref="C35:D35"/>
    <mergeCell ref="E35:N35"/>
    <mergeCell ref="Q35:R35"/>
    <mergeCell ref="S35:AB35"/>
    <mergeCell ref="AE35:AF35"/>
    <mergeCell ref="AG35:AP35"/>
    <mergeCell ref="C34:D34"/>
    <mergeCell ref="E34:N34"/>
    <mergeCell ref="Q34:R34"/>
    <mergeCell ref="S34:AB34"/>
    <mergeCell ref="AE34:AF34"/>
    <mergeCell ref="AG34:AP34"/>
    <mergeCell ref="A29:AQ31"/>
    <mergeCell ref="C32:F32"/>
    <mergeCell ref="G32:O32"/>
    <mergeCell ref="P32:S32"/>
    <mergeCell ref="T32:AB32"/>
    <mergeCell ref="AC32:AF32"/>
    <mergeCell ref="AG32:AL32"/>
    <mergeCell ref="AM32:AO32"/>
    <mergeCell ref="D27:I27"/>
    <mergeCell ref="J27:Q27"/>
    <mergeCell ref="R27:Z27"/>
    <mergeCell ref="AA27:AC27"/>
    <mergeCell ref="AD27:AM27"/>
    <mergeCell ref="D28:I28"/>
    <mergeCell ref="J28:Q28"/>
    <mergeCell ref="R28:Z28"/>
    <mergeCell ref="AA28:AC28"/>
    <mergeCell ref="AD28:AM28"/>
    <mergeCell ref="D25:I25"/>
    <mergeCell ref="J25:Q25"/>
    <mergeCell ref="R25:Z25"/>
    <mergeCell ref="AA25:AC25"/>
    <mergeCell ref="AD25:AM25"/>
    <mergeCell ref="D26:I26"/>
    <mergeCell ref="J26:Q26"/>
    <mergeCell ref="R26:Z26"/>
    <mergeCell ref="AA26:AC26"/>
    <mergeCell ref="AD26:AM26"/>
    <mergeCell ref="X22:AD23"/>
    <mergeCell ref="AE22:AH23"/>
    <mergeCell ref="AI22:AJ23"/>
    <mergeCell ref="AK22:AL23"/>
    <mergeCell ref="AM22:AN23"/>
    <mergeCell ref="AO22:AP23"/>
    <mergeCell ref="B22:B23"/>
    <mergeCell ref="C22:E23"/>
    <mergeCell ref="F22:I23"/>
    <mergeCell ref="J22:P23"/>
    <mergeCell ref="Q22:R23"/>
    <mergeCell ref="V22:W23"/>
    <mergeCell ref="X20:AD21"/>
    <mergeCell ref="AE20:AH21"/>
    <mergeCell ref="AI20:AJ21"/>
    <mergeCell ref="AK20:AL21"/>
    <mergeCell ref="AM20:AN21"/>
    <mergeCell ref="AO20:AP21"/>
    <mergeCell ref="B20:B21"/>
    <mergeCell ref="C20:E21"/>
    <mergeCell ref="F20:I21"/>
    <mergeCell ref="J20:P21"/>
    <mergeCell ref="Q20:R21"/>
    <mergeCell ref="V20:W21"/>
    <mergeCell ref="X18:AD19"/>
    <mergeCell ref="AE18:AH19"/>
    <mergeCell ref="AI18:AJ19"/>
    <mergeCell ref="AK18:AL19"/>
    <mergeCell ref="AM18:AN19"/>
    <mergeCell ref="AO18:AP19"/>
    <mergeCell ref="B18:B19"/>
    <mergeCell ref="C18:E19"/>
    <mergeCell ref="F18:I19"/>
    <mergeCell ref="J18:P19"/>
    <mergeCell ref="Q18:R19"/>
    <mergeCell ref="V18:W19"/>
    <mergeCell ref="X16:AD17"/>
    <mergeCell ref="AE16:AH17"/>
    <mergeCell ref="AI16:AJ17"/>
    <mergeCell ref="AK16:AL17"/>
    <mergeCell ref="AM16:AN17"/>
    <mergeCell ref="AO16:AP17"/>
    <mergeCell ref="B16:B17"/>
    <mergeCell ref="C16:E17"/>
    <mergeCell ref="F16:I17"/>
    <mergeCell ref="J16:P17"/>
    <mergeCell ref="Q16:R17"/>
    <mergeCell ref="V16:W17"/>
    <mergeCell ref="X14:AD15"/>
    <mergeCell ref="AE14:AH15"/>
    <mergeCell ref="AI14:AJ15"/>
    <mergeCell ref="AK14:AL15"/>
    <mergeCell ref="AM14:AN15"/>
    <mergeCell ref="AO14:AP15"/>
    <mergeCell ref="E6:N6"/>
    <mergeCell ref="Q6:R6"/>
    <mergeCell ref="S6:AB6"/>
    <mergeCell ref="AE6:AF6"/>
    <mergeCell ref="AG6:AP6"/>
    <mergeCell ref="AI12:AJ13"/>
    <mergeCell ref="AK12:AL13"/>
    <mergeCell ref="AM12:AN13"/>
    <mergeCell ref="AO12:AP13"/>
    <mergeCell ref="B14:B15"/>
    <mergeCell ref="C14:E15"/>
    <mergeCell ref="F14:I15"/>
    <mergeCell ref="J14:P15"/>
    <mergeCell ref="Q14:R15"/>
    <mergeCell ref="V14:W15"/>
    <mergeCell ref="AI11:AN11"/>
    <mergeCell ref="AO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C11:E11"/>
    <mergeCell ref="F11:I11"/>
    <mergeCell ref="J11:P11"/>
    <mergeCell ref="Q11:W11"/>
    <mergeCell ref="X11:AD11"/>
    <mergeCell ref="AE11:AH11"/>
    <mergeCell ref="AX11:AY11"/>
    <mergeCell ref="AX12:AY12"/>
    <mergeCell ref="AX13:AY13"/>
    <mergeCell ref="BB39:BC39"/>
    <mergeCell ref="BB40:BC40"/>
    <mergeCell ref="BB41:BC41"/>
    <mergeCell ref="AY67:AZ67"/>
    <mergeCell ref="AY68:AZ68"/>
    <mergeCell ref="BB95:BC95"/>
    <mergeCell ref="BB96:BC96"/>
    <mergeCell ref="BB97:BC97"/>
    <mergeCell ref="A1:AQ3"/>
    <mergeCell ref="C4:F4"/>
    <mergeCell ref="G4:O4"/>
    <mergeCell ref="P4:S4"/>
    <mergeCell ref="T4:AB4"/>
    <mergeCell ref="AC4:AF4"/>
    <mergeCell ref="AG4:AL4"/>
    <mergeCell ref="AM4:AO4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</mergeCells>
  <phoneticPr fontId="3"/>
  <conditionalFormatting sqref="AM4:AO4">
    <cfRule type="expression" dxfId="34" priority="53">
      <formula>WEEKDAY(AM4)=7</formula>
    </cfRule>
    <cfRule type="expression" dxfId="33" priority="54">
      <formula>WEEKDAY(AM4)=1</formula>
    </cfRule>
  </conditionalFormatting>
  <conditionalFormatting sqref="AM60:AO60">
    <cfRule type="expression" dxfId="32" priority="48">
      <formula>WEEKDAY(AM60)=7</formula>
    </cfRule>
    <cfRule type="expression" dxfId="31" priority="49">
      <formula>WEEKDAY(AM60)=1</formula>
    </cfRule>
    <cfRule type="expression" dxfId="30" priority="50">
      <formula>WEEKDAY(AM60)=1</formula>
    </cfRule>
    <cfRule type="expression" dxfId="29" priority="51">
      <formula>WEEKDAY(AM60)=7</formula>
    </cfRule>
    <cfRule type="expression" dxfId="28" priority="52">
      <formula>WEEKDAY(AM60)=1</formula>
    </cfRule>
  </conditionalFormatting>
  <conditionalFormatting sqref="AM32:AO32">
    <cfRule type="expression" dxfId="27" priority="46">
      <formula>WEEKDAY(AM32)=7</formula>
    </cfRule>
    <cfRule type="expression" dxfId="26" priority="47">
      <formula>WEEKDAY(AM32)=1</formula>
    </cfRule>
  </conditionalFormatting>
  <conditionalFormatting sqref="AM88:AO88">
    <cfRule type="expression" dxfId="25" priority="21">
      <formula>WEEKDAY(AM88)=7</formula>
    </cfRule>
    <cfRule type="expression" dxfId="24" priority="22">
      <formula>WEEKDAY(AM88)=1</formula>
    </cfRule>
    <cfRule type="expression" dxfId="23" priority="23">
      <formula>WEEKDAY(AM88)=1</formula>
    </cfRule>
    <cfRule type="expression" dxfId="22" priority="24">
      <formula>WEEKDAY(AM88)=7</formula>
    </cfRule>
    <cfRule type="expression" dxfId="21" priority="25">
      <formula>WEEKDAY(AM88)=1</formula>
    </cfRule>
  </conditionalFormatting>
  <conditionalFormatting sqref="AM116:AO116">
    <cfRule type="expression" dxfId="20" priority="16">
      <formula>WEEKDAY(AM116)=7</formula>
    </cfRule>
    <cfRule type="expression" dxfId="19" priority="17">
      <formula>WEEKDAY(AM116)=1</formula>
    </cfRule>
    <cfRule type="expression" dxfId="18" priority="18">
      <formula>WEEKDAY(AM116)=1</formula>
    </cfRule>
    <cfRule type="expression" dxfId="17" priority="19">
      <formula>WEEKDAY(AM116)=7</formula>
    </cfRule>
    <cfRule type="expression" dxfId="16" priority="20">
      <formula>WEEKDAY(AM116)=1</formula>
    </cfRule>
  </conditionalFormatting>
  <conditionalFormatting sqref="AM144:AO144">
    <cfRule type="expression" dxfId="15" priority="11">
      <formula>WEEKDAY(AM144)=7</formula>
    </cfRule>
    <cfRule type="expression" dxfId="14" priority="12">
      <formula>WEEKDAY(AM144)=1</formula>
    </cfRule>
    <cfRule type="expression" dxfId="13" priority="13">
      <formula>WEEKDAY(AM144)=1</formula>
    </cfRule>
    <cfRule type="expression" dxfId="12" priority="14">
      <formula>WEEKDAY(AM144)=7</formula>
    </cfRule>
    <cfRule type="expression" dxfId="11" priority="15">
      <formula>WEEKDAY(AM144)=1</formula>
    </cfRule>
  </conditionalFormatting>
  <conditionalFormatting sqref="AM172:AO172">
    <cfRule type="expression" dxfId="10" priority="6">
      <formula>WEEKDAY(AM172)=7</formula>
    </cfRule>
    <cfRule type="expression" dxfId="9" priority="7">
      <formula>WEEKDAY(AM172)=1</formula>
    </cfRule>
    <cfRule type="expression" dxfId="8" priority="8">
      <formula>WEEKDAY(AM172)=1</formula>
    </cfRule>
    <cfRule type="expression" dxfId="7" priority="9">
      <formula>WEEKDAY(AM172)=7</formula>
    </cfRule>
    <cfRule type="expression" dxfId="6" priority="10">
      <formula>WEEKDAY(AM172)=1</formula>
    </cfRule>
  </conditionalFormatting>
  <conditionalFormatting sqref="AM200:AO200">
    <cfRule type="expression" dxfId="5" priority="1">
      <formula>WEEKDAY(AM200)=7</formula>
    </cfRule>
    <cfRule type="expression" dxfId="4" priority="2">
      <formula>WEEKDAY(AM200)=1</formula>
    </cfRule>
    <cfRule type="expression" dxfId="3" priority="3">
      <formula>WEEKDAY(AM200)=1</formula>
    </cfRule>
    <cfRule type="expression" dxfId="2" priority="4">
      <formula>WEEKDAY(AM200)=7</formula>
    </cfRule>
    <cfRule type="expression" dxfId="1" priority="5">
      <formula>WEEKDAY(AM200)=1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82" orientation="landscape" horizontalDpi="4294967293" verticalDpi="0" r:id="rId1"/>
  <rowBreaks count="7" manualBreakCount="7">
    <brk id="28" max="16383" man="1"/>
    <brk id="56" max="16383" man="1"/>
    <brk id="84" max="16383" man="1"/>
    <brk id="112" max="46" man="1"/>
    <brk id="140" max="46" man="1"/>
    <brk id="168" max="46" man="1"/>
    <brk id="196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7"/>
  <sheetViews>
    <sheetView view="pageBreakPreview" topLeftCell="A9" zoomScale="80" zoomScaleNormal="80" zoomScaleSheetLayoutView="80" workbookViewId="0">
      <selection activeCell="R6" sqref="R6:R7"/>
    </sheetView>
  </sheetViews>
  <sheetFormatPr defaultColWidth="3.75" defaultRowHeight="17.25"/>
  <cols>
    <col min="1" max="36" width="3.75" style="125"/>
    <col min="37" max="44" width="0" style="125" hidden="1" customWidth="1"/>
    <col min="45" max="45" width="4.375" style="125" bestFit="1" customWidth="1"/>
    <col min="46" max="46" width="11.75" style="125" customWidth="1"/>
    <col min="47" max="47" width="11.75" style="126" customWidth="1"/>
    <col min="48" max="49" width="11.75" style="126" hidden="1" customWidth="1"/>
    <col min="50" max="52" width="11.75" style="126" customWidth="1"/>
    <col min="53" max="53" width="11.75" style="127" hidden="1" customWidth="1"/>
    <col min="54" max="54" width="11.75" style="127" customWidth="1"/>
    <col min="55" max="250" width="9" style="125" customWidth="1"/>
    <col min="251" max="302" width="3.75" style="125"/>
    <col min="303" max="303" width="4.375" style="125" bestFit="1" customWidth="1"/>
    <col min="304" max="306" width="11.75" style="125" customWidth="1"/>
    <col min="307" max="307" width="11.75" style="125" bestFit="1" customWidth="1"/>
    <col min="308" max="308" width="11.75" style="125" customWidth="1"/>
    <col min="309" max="309" width="9" style="125" customWidth="1"/>
    <col min="310" max="310" width="23.125" style="125" bestFit="1" customWidth="1"/>
    <col min="311" max="506" width="9" style="125" customWidth="1"/>
    <col min="507" max="558" width="3.75" style="125"/>
    <col min="559" max="559" width="4.375" style="125" bestFit="1" customWidth="1"/>
    <col min="560" max="562" width="11.75" style="125" customWidth="1"/>
    <col min="563" max="563" width="11.75" style="125" bestFit="1" customWidth="1"/>
    <col min="564" max="564" width="11.75" style="125" customWidth="1"/>
    <col min="565" max="565" width="9" style="125" customWidth="1"/>
    <col min="566" max="566" width="23.125" style="125" bestFit="1" customWidth="1"/>
    <col min="567" max="762" width="9" style="125" customWidth="1"/>
    <col min="763" max="814" width="3.75" style="125"/>
    <col min="815" max="815" width="4.375" style="125" bestFit="1" customWidth="1"/>
    <col min="816" max="818" width="11.75" style="125" customWidth="1"/>
    <col min="819" max="819" width="11.75" style="125" bestFit="1" customWidth="1"/>
    <col min="820" max="820" width="11.75" style="125" customWidth="1"/>
    <col min="821" max="821" width="9" style="125" customWidth="1"/>
    <col min="822" max="822" width="23.125" style="125" bestFit="1" customWidth="1"/>
    <col min="823" max="1018" width="9" style="125" customWidth="1"/>
    <col min="1019" max="1070" width="3.75" style="125"/>
    <col min="1071" max="1071" width="4.375" style="125" bestFit="1" customWidth="1"/>
    <col min="1072" max="1074" width="11.75" style="125" customWidth="1"/>
    <col min="1075" max="1075" width="11.75" style="125" bestFit="1" customWidth="1"/>
    <col min="1076" max="1076" width="11.75" style="125" customWidth="1"/>
    <col min="1077" max="1077" width="9" style="125" customWidth="1"/>
    <col min="1078" max="1078" width="23.125" style="125" bestFit="1" customWidth="1"/>
    <col min="1079" max="1274" width="9" style="125" customWidth="1"/>
    <col min="1275" max="1326" width="3.75" style="125"/>
    <col min="1327" max="1327" width="4.375" style="125" bestFit="1" customWidth="1"/>
    <col min="1328" max="1330" width="11.75" style="125" customWidth="1"/>
    <col min="1331" max="1331" width="11.75" style="125" bestFit="1" customWidth="1"/>
    <col min="1332" max="1332" width="11.75" style="125" customWidth="1"/>
    <col min="1333" max="1333" width="9" style="125" customWidth="1"/>
    <col min="1334" max="1334" width="23.125" style="125" bestFit="1" customWidth="1"/>
    <col min="1335" max="1530" width="9" style="125" customWidth="1"/>
    <col min="1531" max="1582" width="3.75" style="125"/>
    <col min="1583" max="1583" width="4.375" style="125" bestFit="1" customWidth="1"/>
    <col min="1584" max="1586" width="11.75" style="125" customWidth="1"/>
    <col min="1587" max="1587" width="11.75" style="125" bestFit="1" customWidth="1"/>
    <col min="1588" max="1588" width="11.75" style="125" customWidth="1"/>
    <col min="1589" max="1589" width="9" style="125" customWidth="1"/>
    <col min="1590" max="1590" width="23.125" style="125" bestFit="1" customWidth="1"/>
    <col min="1591" max="1786" width="9" style="125" customWidth="1"/>
    <col min="1787" max="1838" width="3.75" style="125"/>
    <col min="1839" max="1839" width="4.375" style="125" bestFit="1" customWidth="1"/>
    <col min="1840" max="1842" width="11.75" style="125" customWidth="1"/>
    <col min="1843" max="1843" width="11.75" style="125" bestFit="1" customWidth="1"/>
    <col min="1844" max="1844" width="11.75" style="125" customWidth="1"/>
    <col min="1845" max="1845" width="9" style="125" customWidth="1"/>
    <col min="1846" max="1846" width="23.125" style="125" bestFit="1" customWidth="1"/>
    <col min="1847" max="2042" width="9" style="125" customWidth="1"/>
    <col min="2043" max="2094" width="3.75" style="125"/>
    <col min="2095" max="2095" width="4.375" style="125" bestFit="1" customWidth="1"/>
    <col min="2096" max="2098" width="11.75" style="125" customWidth="1"/>
    <col min="2099" max="2099" width="11.75" style="125" bestFit="1" customWidth="1"/>
    <col min="2100" max="2100" width="11.75" style="125" customWidth="1"/>
    <col min="2101" max="2101" width="9" style="125" customWidth="1"/>
    <col min="2102" max="2102" width="23.125" style="125" bestFit="1" customWidth="1"/>
    <col min="2103" max="2298" width="9" style="125" customWidth="1"/>
    <col min="2299" max="2350" width="3.75" style="125"/>
    <col min="2351" max="2351" width="4.375" style="125" bestFit="1" customWidth="1"/>
    <col min="2352" max="2354" width="11.75" style="125" customWidth="1"/>
    <col min="2355" max="2355" width="11.75" style="125" bestFit="1" customWidth="1"/>
    <col min="2356" max="2356" width="11.75" style="125" customWidth="1"/>
    <col min="2357" max="2357" width="9" style="125" customWidth="1"/>
    <col min="2358" max="2358" width="23.125" style="125" bestFit="1" customWidth="1"/>
    <col min="2359" max="2554" width="9" style="125" customWidth="1"/>
    <col min="2555" max="2606" width="3.75" style="125"/>
    <col min="2607" max="2607" width="4.375" style="125" bestFit="1" customWidth="1"/>
    <col min="2608" max="2610" width="11.75" style="125" customWidth="1"/>
    <col min="2611" max="2611" width="11.75" style="125" bestFit="1" customWidth="1"/>
    <col min="2612" max="2612" width="11.75" style="125" customWidth="1"/>
    <col min="2613" max="2613" width="9" style="125" customWidth="1"/>
    <col min="2614" max="2614" width="23.125" style="125" bestFit="1" customWidth="1"/>
    <col min="2615" max="2810" width="9" style="125" customWidth="1"/>
    <col min="2811" max="2862" width="3.75" style="125"/>
    <col min="2863" max="2863" width="4.375" style="125" bestFit="1" customWidth="1"/>
    <col min="2864" max="2866" width="11.75" style="125" customWidth="1"/>
    <col min="2867" max="2867" width="11.75" style="125" bestFit="1" customWidth="1"/>
    <col min="2868" max="2868" width="11.75" style="125" customWidth="1"/>
    <col min="2869" max="2869" width="9" style="125" customWidth="1"/>
    <col min="2870" max="2870" width="23.125" style="125" bestFit="1" customWidth="1"/>
    <col min="2871" max="3066" width="9" style="125" customWidth="1"/>
    <col min="3067" max="3118" width="3.75" style="125"/>
    <col min="3119" max="3119" width="4.375" style="125" bestFit="1" customWidth="1"/>
    <col min="3120" max="3122" width="11.75" style="125" customWidth="1"/>
    <col min="3123" max="3123" width="11.75" style="125" bestFit="1" customWidth="1"/>
    <col min="3124" max="3124" width="11.75" style="125" customWidth="1"/>
    <col min="3125" max="3125" width="9" style="125" customWidth="1"/>
    <col min="3126" max="3126" width="23.125" style="125" bestFit="1" customWidth="1"/>
    <col min="3127" max="3322" width="9" style="125" customWidth="1"/>
    <col min="3323" max="3374" width="3.75" style="125"/>
    <col min="3375" max="3375" width="4.375" style="125" bestFit="1" customWidth="1"/>
    <col min="3376" max="3378" width="11.75" style="125" customWidth="1"/>
    <col min="3379" max="3379" width="11.75" style="125" bestFit="1" customWidth="1"/>
    <col min="3380" max="3380" width="11.75" style="125" customWidth="1"/>
    <col min="3381" max="3381" width="9" style="125" customWidth="1"/>
    <col min="3382" max="3382" width="23.125" style="125" bestFit="1" customWidth="1"/>
    <col min="3383" max="3578" width="9" style="125" customWidth="1"/>
    <col min="3579" max="3630" width="3.75" style="125"/>
    <col min="3631" max="3631" width="4.375" style="125" bestFit="1" customWidth="1"/>
    <col min="3632" max="3634" width="11.75" style="125" customWidth="1"/>
    <col min="3635" max="3635" width="11.75" style="125" bestFit="1" customWidth="1"/>
    <col min="3636" max="3636" width="11.75" style="125" customWidth="1"/>
    <col min="3637" max="3637" width="9" style="125" customWidth="1"/>
    <col min="3638" max="3638" width="23.125" style="125" bestFit="1" customWidth="1"/>
    <col min="3639" max="3834" width="9" style="125" customWidth="1"/>
    <col min="3835" max="3886" width="3.75" style="125"/>
    <col min="3887" max="3887" width="4.375" style="125" bestFit="1" customWidth="1"/>
    <col min="3888" max="3890" width="11.75" style="125" customWidth="1"/>
    <col min="3891" max="3891" width="11.75" style="125" bestFit="1" customWidth="1"/>
    <col min="3892" max="3892" width="11.75" style="125" customWidth="1"/>
    <col min="3893" max="3893" width="9" style="125" customWidth="1"/>
    <col min="3894" max="3894" width="23.125" style="125" bestFit="1" customWidth="1"/>
    <col min="3895" max="4090" width="9" style="125" customWidth="1"/>
    <col min="4091" max="4142" width="3.75" style="125"/>
    <col min="4143" max="4143" width="4.375" style="125" bestFit="1" customWidth="1"/>
    <col min="4144" max="4146" width="11.75" style="125" customWidth="1"/>
    <col min="4147" max="4147" width="11.75" style="125" bestFit="1" customWidth="1"/>
    <col min="4148" max="4148" width="11.75" style="125" customWidth="1"/>
    <col min="4149" max="4149" width="9" style="125" customWidth="1"/>
    <col min="4150" max="4150" width="23.125" style="125" bestFit="1" customWidth="1"/>
    <col min="4151" max="4346" width="9" style="125" customWidth="1"/>
    <col min="4347" max="4398" width="3.75" style="125"/>
    <col min="4399" max="4399" width="4.375" style="125" bestFit="1" customWidth="1"/>
    <col min="4400" max="4402" width="11.75" style="125" customWidth="1"/>
    <col min="4403" max="4403" width="11.75" style="125" bestFit="1" customWidth="1"/>
    <col min="4404" max="4404" width="11.75" style="125" customWidth="1"/>
    <col min="4405" max="4405" width="9" style="125" customWidth="1"/>
    <col min="4406" max="4406" width="23.125" style="125" bestFit="1" customWidth="1"/>
    <col min="4407" max="4602" width="9" style="125" customWidth="1"/>
    <col min="4603" max="4654" width="3.75" style="125"/>
    <col min="4655" max="4655" width="4.375" style="125" bestFit="1" customWidth="1"/>
    <col min="4656" max="4658" width="11.75" style="125" customWidth="1"/>
    <col min="4659" max="4659" width="11.75" style="125" bestFit="1" customWidth="1"/>
    <col min="4660" max="4660" width="11.75" style="125" customWidth="1"/>
    <col min="4661" max="4661" width="9" style="125" customWidth="1"/>
    <col min="4662" max="4662" width="23.125" style="125" bestFit="1" customWidth="1"/>
    <col min="4663" max="4858" width="9" style="125" customWidth="1"/>
    <col min="4859" max="4910" width="3.75" style="125"/>
    <col min="4911" max="4911" width="4.375" style="125" bestFit="1" customWidth="1"/>
    <col min="4912" max="4914" width="11.75" style="125" customWidth="1"/>
    <col min="4915" max="4915" width="11.75" style="125" bestFit="1" customWidth="1"/>
    <col min="4916" max="4916" width="11.75" style="125" customWidth="1"/>
    <col min="4917" max="4917" width="9" style="125" customWidth="1"/>
    <col min="4918" max="4918" width="23.125" style="125" bestFit="1" customWidth="1"/>
    <col min="4919" max="5114" width="9" style="125" customWidth="1"/>
    <col min="5115" max="5166" width="3.75" style="125"/>
    <col min="5167" max="5167" width="4.375" style="125" bestFit="1" customWidth="1"/>
    <col min="5168" max="5170" width="11.75" style="125" customWidth="1"/>
    <col min="5171" max="5171" width="11.75" style="125" bestFit="1" customWidth="1"/>
    <col min="5172" max="5172" width="11.75" style="125" customWidth="1"/>
    <col min="5173" max="5173" width="9" style="125" customWidth="1"/>
    <col min="5174" max="5174" width="23.125" style="125" bestFit="1" customWidth="1"/>
    <col min="5175" max="5370" width="9" style="125" customWidth="1"/>
    <col min="5371" max="5422" width="3.75" style="125"/>
    <col min="5423" max="5423" width="4.375" style="125" bestFit="1" customWidth="1"/>
    <col min="5424" max="5426" width="11.75" style="125" customWidth="1"/>
    <col min="5427" max="5427" width="11.75" style="125" bestFit="1" customWidth="1"/>
    <col min="5428" max="5428" width="11.75" style="125" customWidth="1"/>
    <col min="5429" max="5429" width="9" style="125" customWidth="1"/>
    <col min="5430" max="5430" width="23.125" style="125" bestFit="1" customWidth="1"/>
    <col min="5431" max="5626" width="9" style="125" customWidth="1"/>
    <col min="5627" max="5678" width="3.75" style="125"/>
    <col min="5679" max="5679" width="4.375" style="125" bestFit="1" customWidth="1"/>
    <col min="5680" max="5682" width="11.75" style="125" customWidth="1"/>
    <col min="5683" max="5683" width="11.75" style="125" bestFit="1" customWidth="1"/>
    <col min="5684" max="5684" width="11.75" style="125" customWidth="1"/>
    <col min="5685" max="5685" width="9" style="125" customWidth="1"/>
    <col min="5686" max="5686" width="23.125" style="125" bestFit="1" customWidth="1"/>
    <col min="5687" max="5882" width="9" style="125" customWidth="1"/>
    <col min="5883" max="5934" width="3.75" style="125"/>
    <col min="5935" max="5935" width="4.375" style="125" bestFit="1" customWidth="1"/>
    <col min="5936" max="5938" width="11.75" style="125" customWidth="1"/>
    <col min="5939" max="5939" width="11.75" style="125" bestFit="1" customWidth="1"/>
    <col min="5940" max="5940" width="11.75" style="125" customWidth="1"/>
    <col min="5941" max="5941" width="9" style="125" customWidth="1"/>
    <col min="5942" max="5942" width="23.125" style="125" bestFit="1" customWidth="1"/>
    <col min="5943" max="6138" width="9" style="125" customWidth="1"/>
    <col min="6139" max="6190" width="3.75" style="125"/>
    <col min="6191" max="6191" width="4.375" style="125" bestFit="1" customWidth="1"/>
    <col min="6192" max="6194" width="11.75" style="125" customWidth="1"/>
    <col min="6195" max="6195" width="11.75" style="125" bestFit="1" customWidth="1"/>
    <col min="6196" max="6196" width="11.75" style="125" customWidth="1"/>
    <col min="6197" max="6197" width="9" style="125" customWidth="1"/>
    <col min="6198" max="6198" width="23.125" style="125" bestFit="1" customWidth="1"/>
    <col min="6199" max="6394" width="9" style="125" customWidth="1"/>
    <col min="6395" max="6446" width="3.75" style="125"/>
    <col min="6447" max="6447" width="4.375" style="125" bestFit="1" customWidth="1"/>
    <col min="6448" max="6450" width="11.75" style="125" customWidth="1"/>
    <col min="6451" max="6451" width="11.75" style="125" bestFit="1" customWidth="1"/>
    <col min="6452" max="6452" width="11.75" style="125" customWidth="1"/>
    <col min="6453" max="6453" width="9" style="125" customWidth="1"/>
    <col min="6454" max="6454" width="23.125" style="125" bestFit="1" customWidth="1"/>
    <col min="6455" max="6650" width="9" style="125" customWidth="1"/>
    <col min="6651" max="6702" width="3.75" style="125"/>
    <col min="6703" max="6703" width="4.375" style="125" bestFit="1" customWidth="1"/>
    <col min="6704" max="6706" width="11.75" style="125" customWidth="1"/>
    <col min="6707" max="6707" width="11.75" style="125" bestFit="1" customWidth="1"/>
    <col min="6708" max="6708" width="11.75" style="125" customWidth="1"/>
    <col min="6709" max="6709" width="9" style="125" customWidth="1"/>
    <col min="6710" max="6710" width="23.125" style="125" bestFit="1" customWidth="1"/>
    <col min="6711" max="6906" width="9" style="125" customWidth="1"/>
    <col min="6907" max="6958" width="3.75" style="125"/>
    <col min="6959" max="6959" width="4.375" style="125" bestFit="1" customWidth="1"/>
    <col min="6960" max="6962" width="11.75" style="125" customWidth="1"/>
    <col min="6963" max="6963" width="11.75" style="125" bestFit="1" customWidth="1"/>
    <col min="6964" max="6964" width="11.75" style="125" customWidth="1"/>
    <col min="6965" max="6965" width="9" style="125" customWidth="1"/>
    <col min="6966" max="6966" width="23.125" style="125" bestFit="1" customWidth="1"/>
    <col min="6967" max="7162" width="9" style="125" customWidth="1"/>
    <col min="7163" max="7214" width="3.75" style="125"/>
    <col min="7215" max="7215" width="4.375" style="125" bestFit="1" customWidth="1"/>
    <col min="7216" max="7218" width="11.75" style="125" customWidth="1"/>
    <col min="7219" max="7219" width="11.75" style="125" bestFit="1" customWidth="1"/>
    <col min="7220" max="7220" width="11.75" style="125" customWidth="1"/>
    <col min="7221" max="7221" width="9" style="125" customWidth="1"/>
    <col min="7222" max="7222" width="23.125" style="125" bestFit="1" customWidth="1"/>
    <col min="7223" max="7418" width="9" style="125" customWidth="1"/>
    <col min="7419" max="7470" width="3.75" style="125"/>
    <col min="7471" max="7471" width="4.375" style="125" bestFit="1" customWidth="1"/>
    <col min="7472" max="7474" width="11.75" style="125" customWidth="1"/>
    <col min="7475" max="7475" width="11.75" style="125" bestFit="1" customWidth="1"/>
    <col min="7476" max="7476" width="11.75" style="125" customWidth="1"/>
    <col min="7477" max="7477" width="9" style="125" customWidth="1"/>
    <col min="7478" max="7478" width="23.125" style="125" bestFit="1" customWidth="1"/>
    <col min="7479" max="7674" width="9" style="125" customWidth="1"/>
    <col min="7675" max="7726" width="3.75" style="125"/>
    <col min="7727" max="7727" width="4.375" style="125" bestFit="1" customWidth="1"/>
    <col min="7728" max="7730" width="11.75" style="125" customWidth="1"/>
    <col min="7731" max="7731" width="11.75" style="125" bestFit="1" customWidth="1"/>
    <col min="7732" max="7732" width="11.75" style="125" customWidth="1"/>
    <col min="7733" max="7733" width="9" style="125" customWidth="1"/>
    <col min="7734" max="7734" width="23.125" style="125" bestFit="1" customWidth="1"/>
    <col min="7735" max="7930" width="9" style="125" customWidth="1"/>
    <col min="7931" max="7982" width="3.75" style="125"/>
    <col min="7983" max="7983" width="4.375" style="125" bestFit="1" customWidth="1"/>
    <col min="7984" max="7986" width="11.75" style="125" customWidth="1"/>
    <col min="7987" max="7987" width="11.75" style="125" bestFit="1" customWidth="1"/>
    <col min="7988" max="7988" width="11.75" style="125" customWidth="1"/>
    <col min="7989" max="7989" width="9" style="125" customWidth="1"/>
    <col min="7990" max="7990" width="23.125" style="125" bestFit="1" customWidth="1"/>
    <col min="7991" max="8186" width="9" style="125" customWidth="1"/>
    <col min="8187" max="8238" width="3.75" style="125"/>
    <col min="8239" max="8239" width="4.375" style="125" bestFit="1" customWidth="1"/>
    <col min="8240" max="8242" width="11.75" style="125" customWidth="1"/>
    <col min="8243" max="8243" width="11.75" style="125" bestFit="1" customWidth="1"/>
    <col min="8244" max="8244" width="11.75" style="125" customWidth="1"/>
    <col min="8245" max="8245" width="9" style="125" customWidth="1"/>
    <col min="8246" max="8246" width="23.125" style="125" bestFit="1" customWidth="1"/>
    <col min="8247" max="8442" width="9" style="125" customWidth="1"/>
    <col min="8443" max="8494" width="3.75" style="125"/>
    <col min="8495" max="8495" width="4.375" style="125" bestFit="1" customWidth="1"/>
    <col min="8496" max="8498" width="11.75" style="125" customWidth="1"/>
    <col min="8499" max="8499" width="11.75" style="125" bestFit="1" customWidth="1"/>
    <col min="8500" max="8500" width="11.75" style="125" customWidth="1"/>
    <col min="8501" max="8501" width="9" style="125" customWidth="1"/>
    <col min="8502" max="8502" width="23.125" style="125" bestFit="1" customWidth="1"/>
    <col min="8503" max="8698" width="9" style="125" customWidth="1"/>
    <col min="8699" max="8750" width="3.75" style="125"/>
    <col min="8751" max="8751" width="4.375" style="125" bestFit="1" customWidth="1"/>
    <col min="8752" max="8754" width="11.75" style="125" customWidth="1"/>
    <col min="8755" max="8755" width="11.75" style="125" bestFit="1" customWidth="1"/>
    <col min="8756" max="8756" width="11.75" style="125" customWidth="1"/>
    <col min="8757" max="8757" width="9" style="125" customWidth="1"/>
    <col min="8758" max="8758" width="23.125" style="125" bestFit="1" customWidth="1"/>
    <col min="8759" max="8954" width="9" style="125" customWidth="1"/>
    <col min="8955" max="9006" width="3.75" style="125"/>
    <col min="9007" max="9007" width="4.375" style="125" bestFit="1" customWidth="1"/>
    <col min="9008" max="9010" width="11.75" style="125" customWidth="1"/>
    <col min="9011" max="9011" width="11.75" style="125" bestFit="1" customWidth="1"/>
    <col min="9012" max="9012" width="11.75" style="125" customWidth="1"/>
    <col min="9013" max="9013" width="9" style="125" customWidth="1"/>
    <col min="9014" max="9014" width="23.125" style="125" bestFit="1" customWidth="1"/>
    <col min="9015" max="9210" width="9" style="125" customWidth="1"/>
    <col min="9211" max="9262" width="3.75" style="125"/>
    <col min="9263" max="9263" width="4.375" style="125" bestFit="1" customWidth="1"/>
    <col min="9264" max="9266" width="11.75" style="125" customWidth="1"/>
    <col min="9267" max="9267" width="11.75" style="125" bestFit="1" customWidth="1"/>
    <col min="9268" max="9268" width="11.75" style="125" customWidth="1"/>
    <col min="9269" max="9269" width="9" style="125" customWidth="1"/>
    <col min="9270" max="9270" width="23.125" style="125" bestFit="1" customWidth="1"/>
    <col min="9271" max="9466" width="9" style="125" customWidth="1"/>
    <col min="9467" max="9518" width="3.75" style="125"/>
    <col min="9519" max="9519" width="4.375" style="125" bestFit="1" customWidth="1"/>
    <col min="9520" max="9522" width="11.75" style="125" customWidth="1"/>
    <col min="9523" max="9523" width="11.75" style="125" bestFit="1" customWidth="1"/>
    <col min="9524" max="9524" width="11.75" style="125" customWidth="1"/>
    <col min="9525" max="9525" width="9" style="125" customWidth="1"/>
    <col min="9526" max="9526" width="23.125" style="125" bestFit="1" customWidth="1"/>
    <col min="9527" max="9722" width="9" style="125" customWidth="1"/>
    <col min="9723" max="9774" width="3.75" style="125"/>
    <col min="9775" max="9775" width="4.375" style="125" bestFit="1" customWidth="1"/>
    <col min="9776" max="9778" width="11.75" style="125" customWidth="1"/>
    <col min="9779" max="9779" width="11.75" style="125" bestFit="1" customWidth="1"/>
    <col min="9780" max="9780" width="11.75" style="125" customWidth="1"/>
    <col min="9781" max="9781" width="9" style="125" customWidth="1"/>
    <col min="9782" max="9782" width="23.125" style="125" bestFit="1" customWidth="1"/>
    <col min="9783" max="9978" width="9" style="125" customWidth="1"/>
    <col min="9979" max="10030" width="3.75" style="125"/>
    <col min="10031" max="10031" width="4.375" style="125" bestFit="1" customWidth="1"/>
    <col min="10032" max="10034" width="11.75" style="125" customWidth="1"/>
    <col min="10035" max="10035" width="11.75" style="125" bestFit="1" customWidth="1"/>
    <col min="10036" max="10036" width="11.75" style="125" customWidth="1"/>
    <col min="10037" max="10037" width="9" style="125" customWidth="1"/>
    <col min="10038" max="10038" width="23.125" style="125" bestFit="1" customWidth="1"/>
    <col min="10039" max="10234" width="9" style="125" customWidth="1"/>
    <col min="10235" max="10286" width="3.75" style="125"/>
    <col min="10287" max="10287" width="4.375" style="125" bestFit="1" customWidth="1"/>
    <col min="10288" max="10290" width="11.75" style="125" customWidth="1"/>
    <col min="10291" max="10291" width="11.75" style="125" bestFit="1" customWidth="1"/>
    <col min="10292" max="10292" width="11.75" style="125" customWidth="1"/>
    <col min="10293" max="10293" width="9" style="125" customWidth="1"/>
    <col min="10294" max="10294" width="23.125" style="125" bestFit="1" customWidth="1"/>
    <col min="10295" max="10490" width="9" style="125" customWidth="1"/>
    <col min="10491" max="10542" width="3.75" style="125"/>
    <col min="10543" max="10543" width="4.375" style="125" bestFit="1" customWidth="1"/>
    <col min="10544" max="10546" width="11.75" style="125" customWidth="1"/>
    <col min="10547" max="10547" width="11.75" style="125" bestFit="1" customWidth="1"/>
    <col min="10548" max="10548" width="11.75" style="125" customWidth="1"/>
    <col min="10549" max="10549" width="9" style="125" customWidth="1"/>
    <col min="10550" max="10550" width="23.125" style="125" bestFit="1" customWidth="1"/>
    <col min="10551" max="10746" width="9" style="125" customWidth="1"/>
    <col min="10747" max="10798" width="3.75" style="125"/>
    <col min="10799" max="10799" width="4.375" style="125" bestFit="1" customWidth="1"/>
    <col min="10800" max="10802" width="11.75" style="125" customWidth="1"/>
    <col min="10803" max="10803" width="11.75" style="125" bestFit="1" customWidth="1"/>
    <col min="10804" max="10804" width="11.75" style="125" customWidth="1"/>
    <col min="10805" max="10805" width="9" style="125" customWidth="1"/>
    <col min="10806" max="10806" width="23.125" style="125" bestFit="1" customWidth="1"/>
    <col min="10807" max="11002" width="9" style="125" customWidth="1"/>
    <col min="11003" max="11054" width="3.75" style="125"/>
    <col min="11055" max="11055" width="4.375" style="125" bestFit="1" customWidth="1"/>
    <col min="11056" max="11058" width="11.75" style="125" customWidth="1"/>
    <col min="11059" max="11059" width="11.75" style="125" bestFit="1" customWidth="1"/>
    <col min="11060" max="11060" width="11.75" style="125" customWidth="1"/>
    <col min="11061" max="11061" width="9" style="125" customWidth="1"/>
    <col min="11062" max="11062" width="23.125" style="125" bestFit="1" customWidth="1"/>
    <col min="11063" max="11258" width="9" style="125" customWidth="1"/>
    <col min="11259" max="11310" width="3.75" style="125"/>
    <col min="11311" max="11311" width="4.375" style="125" bestFit="1" customWidth="1"/>
    <col min="11312" max="11314" width="11.75" style="125" customWidth="1"/>
    <col min="11315" max="11315" width="11.75" style="125" bestFit="1" customWidth="1"/>
    <col min="11316" max="11316" width="11.75" style="125" customWidth="1"/>
    <col min="11317" max="11317" width="9" style="125" customWidth="1"/>
    <col min="11318" max="11318" width="23.125" style="125" bestFit="1" customWidth="1"/>
    <col min="11319" max="11514" width="9" style="125" customWidth="1"/>
    <col min="11515" max="11566" width="3.75" style="125"/>
    <col min="11567" max="11567" width="4.375" style="125" bestFit="1" customWidth="1"/>
    <col min="11568" max="11570" width="11.75" style="125" customWidth="1"/>
    <col min="11571" max="11571" width="11.75" style="125" bestFit="1" customWidth="1"/>
    <col min="11572" max="11572" width="11.75" style="125" customWidth="1"/>
    <col min="11573" max="11573" width="9" style="125" customWidth="1"/>
    <col min="11574" max="11574" width="23.125" style="125" bestFit="1" customWidth="1"/>
    <col min="11575" max="11770" width="9" style="125" customWidth="1"/>
    <col min="11771" max="11822" width="3.75" style="125"/>
    <col min="11823" max="11823" width="4.375" style="125" bestFit="1" customWidth="1"/>
    <col min="11824" max="11826" width="11.75" style="125" customWidth="1"/>
    <col min="11827" max="11827" width="11.75" style="125" bestFit="1" customWidth="1"/>
    <col min="11828" max="11828" width="11.75" style="125" customWidth="1"/>
    <col min="11829" max="11829" width="9" style="125" customWidth="1"/>
    <col min="11830" max="11830" width="23.125" style="125" bestFit="1" customWidth="1"/>
    <col min="11831" max="12026" width="9" style="125" customWidth="1"/>
    <col min="12027" max="12078" width="3.75" style="125"/>
    <col min="12079" max="12079" width="4.375" style="125" bestFit="1" customWidth="1"/>
    <col min="12080" max="12082" width="11.75" style="125" customWidth="1"/>
    <col min="12083" max="12083" width="11.75" style="125" bestFit="1" customWidth="1"/>
    <col min="12084" max="12084" width="11.75" style="125" customWidth="1"/>
    <col min="12085" max="12085" width="9" style="125" customWidth="1"/>
    <col min="12086" max="12086" width="23.125" style="125" bestFit="1" customWidth="1"/>
    <col min="12087" max="12282" width="9" style="125" customWidth="1"/>
    <col min="12283" max="12334" width="3.75" style="125"/>
    <col min="12335" max="12335" width="4.375" style="125" bestFit="1" customWidth="1"/>
    <col min="12336" max="12338" width="11.75" style="125" customWidth="1"/>
    <col min="12339" max="12339" width="11.75" style="125" bestFit="1" customWidth="1"/>
    <col min="12340" max="12340" width="11.75" style="125" customWidth="1"/>
    <col min="12341" max="12341" width="9" style="125" customWidth="1"/>
    <col min="12342" max="12342" width="23.125" style="125" bestFit="1" customWidth="1"/>
    <col min="12343" max="12538" width="9" style="125" customWidth="1"/>
    <col min="12539" max="12590" width="3.75" style="125"/>
    <col min="12591" max="12591" width="4.375" style="125" bestFit="1" customWidth="1"/>
    <col min="12592" max="12594" width="11.75" style="125" customWidth="1"/>
    <col min="12595" max="12595" width="11.75" style="125" bestFit="1" customWidth="1"/>
    <col min="12596" max="12596" width="11.75" style="125" customWidth="1"/>
    <col min="12597" max="12597" width="9" style="125" customWidth="1"/>
    <col min="12598" max="12598" width="23.125" style="125" bestFit="1" customWidth="1"/>
    <col min="12599" max="12794" width="9" style="125" customWidth="1"/>
    <col min="12795" max="12846" width="3.75" style="125"/>
    <col min="12847" max="12847" width="4.375" style="125" bestFit="1" customWidth="1"/>
    <col min="12848" max="12850" width="11.75" style="125" customWidth="1"/>
    <col min="12851" max="12851" width="11.75" style="125" bestFit="1" customWidth="1"/>
    <col min="12852" max="12852" width="11.75" style="125" customWidth="1"/>
    <col min="12853" max="12853" width="9" style="125" customWidth="1"/>
    <col min="12854" max="12854" width="23.125" style="125" bestFit="1" customWidth="1"/>
    <col min="12855" max="13050" width="9" style="125" customWidth="1"/>
    <col min="13051" max="13102" width="3.75" style="125"/>
    <col min="13103" max="13103" width="4.375" style="125" bestFit="1" customWidth="1"/>
    <col min="13104" max="13106" width="11.75" style="125" customWidth="1"/>
    <col min="13107" max="13107" width="11.75" style="125" bestFit="1" customWidth="1"/>
    <col min="13108" max="13108" width="11.75" style="125" customWidth="1"/>
    <col min="13109" max="13109" width="9" style="125" customWidth="1"/>
    <col min="13110" max="13110" width="23.125" style="125" bestFit="1" customWidth="1"/>
    <col min="13111" max="13306" width="9" style="125" customWidth="1"/>
    <col min="13307" max="13358" width="3.75" style="125"/>
    <col min="13359" max="13359" width="4.375" style="125" bestFit="1" customWidth="1"/>
    <col min="13360" max="13362" width="11.75" style="125" customWidth="1"/>
    <col min="13363" max="13363" width="11.75" style="125" bestFit="1" customWidth="1"/>
    <col min="13364" max="13364" width="11.75" style="125" customWidth="1"/>
    <col min="13365" max="13365" width="9" style="125" customWidth="1"/>
    <col min="13366" max="13366" width="23.125" style="125" bestFit="1" customWidth="1"/>
    <col min="13367" max="13562" width="9" style="125" customWidth="1"/>
    <col min="13563" max="13614" width="3.75" style="125"/>
    <col min="13615" max="13615" width="4.375" style="125" bestFit="1" customWidth="1"/>
    <col min="13616" max="13618" width="11.75" style="125" customWidth="1"/>
    <col min="13619" max="13619" width="11.75" style="125" bestFit="1" customWidth="1"/>
    <col min="13620" max="13620" width="11.75" style="125" customWidth="1"/>
    <col min="13621" max="13621" width="9" style="125" customWidth="1"/>
    <col min="13622" max="13622" width="23.125" style="125" bestFit="1" customWidth="1"/>
    <col min="13623" max="13818" width="9" style="125" customWidth="1"/>
    <col min="13819" max="13870" width="3.75" style="125"/>
    <col min="13871" max="13871" width="4.375" style="125" bestFit="1" customWidth="1"/>
    <col min="13872" max="13874" width="11.75" style="125" customWidth="1"/>
    <col min="13875" max="13875" width="11.75" style="125" bestFit="1" customWidth="1"/>
    <col min="13876" max="13876" width="11.75" style="125" customWidth="1"/>
    <col min="13877" max="13877" width="9" style="125" customWidth="1"/>
    <col min="13878" max="13878" width="23.125" style="125" bestFit="1" customWidth="1"/>
    <col min="13879" max="14074" width="9" style="125" customWidth="1"/>
    <col min="14075" max="14126" width="3.75" style="125"/>
    <col min="14127" max="14127" width="4.375" style="125" bestFit="1" customWidth="1"/>
    <col min="14128" max="14130" width="11.75" style="125" customWidth="1"/>
    <col min="14131" max="14131" width="11.75" style="125" bestFit="1" customWidth="1"/>
    <col min="14132" max="14132" width="11.75" style="125" customWidth="1"/>
    <col min="14133" max="14133" width="9" style="125" customWidth="1"/>
    <col min="14134" max="14134" width="23.125" style="125" bestFit="1" customWidth="1"/>
    <col min="14135" max="14330" width="9" style="125" customWidth="1"/>
    <col min="14331" max="14382" width="3.75" style="125"/>
    <col min="14383" max="14383" width="4.375" style="125" bestFit="1" customWidth="1"/>
    <col min="14384" max="14386" width="11.75" style="125" customWidth="1"/>
    <col min="14387" max="14387" width="11.75" style="125" bestFit="1" customWidth="1"/>
    <col min="14388" max="14388" width="11.75" style="125" customWidth="1"/>
    <col min="14389" max="14389" width="9" style="125" customWidth="1"/>
    <col min="14390" max="14390" width="23.125" style="125" bestFit="1" customWidth="1"/>
    <col min="14391" max="14586" width="9" style="125" customWidth="1"/>
    <col min="14587" max="14638" width="3.75" style="125"/>
    <col min="14639" max="14639" width="4.375" style="125" bestFit="1" customWidth="1"/>
    <col min="14640" max="14642" width="11.75" style="125" customWidth="1"/>
    <col min="14643" max="14643" width="11.75" style="125" bestFit="1" customWidth="1"/>
    <col min="14644" max="14644" width="11.75" style="125" customWidth="1"/>
    <col min="14645" max="14645" width="9" style="125" customWidth="1"/>
    <col min="14646" max="14646" width="23.125" style="125" bestFit="1" customWidth="1"/>
    <col min="14647" max="14842" width="9" style="125" customWidth="1"/>
    <col min="14843" max="14894" width="3.75" style="125"/>
    <col min="14895" max="14895" width="4.375" style="125" bestFit="1" customWidth="1"/>
    <col min="14896" max="14898" width="11.75" style="125" customWidth="1"/>
    <col min="14899" max="14899" width="11.75" style="125" bestFit="1" customWidth="1"/>
    <col min="14900" max="14900" width="11.75" style="125" customWidth="1"/>
    <col min="14901" max="14901" width="9" style="125" customWidth="1"/>
    <col min="14902" max="14902" width="23.125" style="125" bestFit="1" customWidth="1"/>
    <col min="14903" max="15098" width="9" style="125" customWidth="1"/>
    <col min="15099" max="15150" width="3.75" style="125"/>
    <col min="15151" max="15151" width="4.375" style="125" bestFit="1" customWidth="1"/>
    <col min="15152" max="15154" width="11.75" style="125" customWidth="1"/>
    <col min="15155" max="15155" width="11.75" style="125" bestFit="1" customWidth="1"/>
    <col min="15156" max="15156" width="11.75" style="125" customWidth="1"/>
    <col min="15157" max="15157" width="9" style="125" customWidth="1"/>
    <col min="15158" max="15158" width="23.125" style="125" bestFit="1" customWidth="1"/>
    <col min="15159" max="15354" width="9" style="125" customWidth="1"/>
    <col min="15355" max="15406" width="3.75" style="125"/>
    <col min="15407" max="15407" width="4.375" style="125" bestFit="1" customWidth="1"/>
    <col min="15408" max="15410" width="11.75" style="125" customWidth="1"/>
    <col min="15411" max="15411" width="11.75" style="125" bestFit="1" customWidth="1"/>
    <col min="15412" max="15412" width="11.75" style="125" customWidth="1"/>
    <col min="15413" max="15413" width="9" style="125" customWidth="1"/>
    <col min="15414" max="15414" width="23.125" style="125" bestFit="1" customWidth="1"/>
    <col min="15415" max="15610" width="9" style="125" customWidth="1"/>
    <col min="15611" max="15662" width="3.75" style="125"/>
    <col min="15663" max="15663" width="4.375" style="125" bestFit="1" customWidth="1"/>
    <col min="15664" max="15666" width="11.75" style="125" customWidth="1"/>
    <col min="15667" max="15667" width="11.75" style="125" bestFit="1" customWidth="1"/>
    <col min="15668" max="15668" width="11.75" style="125" customWidth="1"/>
    <col min="15669" max="15669" width="9" style="125" customWidth="1"/>
    <col min="15670" max="15670" width="23.125" style="125" bestFit="1" customWidth="1"/>
    <col min="15671" max="15866" width="9" style="125" customWidth="1"/>
    <col min="15867" max="15918" width="3.75" style="125"/>
    <col min="15919" max="15919" width="4.375" style="125" bestFit="1" customWidth="1"/>
    <col min="15920" max="15922" width="11.75" style="125" customWidth="1"/>
    <col min="15923" max="15923" width="11.75" style="125" bestFit="1" customWidth="1"/>
    <col min="15924" max="15924" width="11.75" style="125" customWidth="1"/>
    <col min="15925" max="15925" width="9" style="125" customWidth="1"/>
    <col min="15926" max="15926" width="23.125" style="125" bestFit="1" customWidth="1"/>
    <col min="15927" max="16122" width="9" style="125" customWidth="1"/>
    <col min="16123" max="16174" width="3.75" style="125"/>
    <col min="16175" max="16175" width="4.375" style="125" bestFit="1" customWidth="1"/>
    <col min="16176" max="16178" width="11.75" style="125" customWidth="1"/>
    <col min="16179" max="16179" width="11.75" style="125" bestFit="1" customWidth="1"/>
    <col min="16180" max="16180" width="11.75" style="125" customWidth="1"/>
    <col min="16181" max="16181" width="9" style="125" customWidth="1"/>
    <col min="16182" max="16182" width="23.125" style="125" bestFit="1" customWidth="1"/>
    <col min="16183" max="16378" width="9" style="125" customWidth="1"/>
    <col min="16379" max="16384" width="3.75" style="125"/>
  </cols>
  <sheetData>
    <row r="1" spans="1:54" ht="27" customHeight="1">
      <c r="A1" s="450" t="s">
        <v>269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1"/>
      <c r="AV1" s="451"/>
      <c r="AW1" s="451"/>
      <c r="AX1" s="451"/>
      <c r="AY1" s="451"/>
      <c r="AZ1" s="451"/>
      <c r="BA1" s="451"/>
      <c r="BB1" s="124"/>
    </row>
    <row r="2" spans="1:54" ht="21" hidden="1" customHeight="1"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54" ht="21" hidden="1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54" ht="21" customHeight="1">
      <c r="B4" s="149"/>
      <c r="C4" s="149"/>
      <c r="D4" s="149"/>
      <c r="E4" s="149"/>
      <c r="F4" s="149"/>
      <c r="G4" s="149"/>
      <c r="H4" s="149"/>
      <c r="I4" s="144"/>
      <c r="J4" s="144"/>
      <c r="K4" s="144"/>
    </row>
    <row r="5" spans="1:54" ht="44.25">
      <c r="A5" s="453" t="s">
        <v>229</v>
      </c>
      <c r="B5" s="453"/>
      <c r="C5" s="453"/>
      <c r="D5" s="453"/>
      <c r="E5" s="453" t="str">
        <f ca="1">A7</f>
        <v>緑が丘ＹＦＣ</v>
      </c>
      <c r="F5" s="453"/>
      <c r="G5" s="453"/>
      <c r="H5" s="453"/>
      <c r="I5" s="454" t="str">
        <f ca="1">A9</f>
        <v>富士見ＳＳＳ</v>
      </c>
      <c r="J5" s="454"/>
      <c r="K5" s="454"/>
      <c r="L5" s="454"/>
      <c r="M5" s="454" t="str">
        <f ca="1">A11</f>
        <v>ＦＣアネーロ宇都宮Ｕ１０</v>
      </c>
      <c r="N5" s="454"/>
      <c r="O5" s="454"/>
      <c r="P5" s="454"/>
      <c r="Q5" s="454" t="str">
        <f ca="1">A13</f>
        <v>清原シザース</v>
      </c>
      <c r="R5" s="454"/>
      <c r="S5" s="454"/>
      <c r="T5" s="454"/>
      <c r="U5" s="453" t="str">
        <f ca="1">A15</f>
        <v>ｕｎｉｏｎ ｓｃ</v>
      </c>
      <c r="V5" s="453"/>
      <c r="W5" s="453"/>
      <c r="X5" s="453"/>
      <c r="Y5" s="454" t="str">
        <f ca="1">A17</f>
        <v>豊郷ＪＦＣ宇都宮Ｕ１０</v>
      </c>
      <c r="Z5" s="454"/>
      <c r="AA5" s="454"/>
      <c r="AB5" s="454"/>
      <c r="AC5" s="454" t="str">
        <f ca="1">A19</f>
        <v>栃木ＳＣ Ｕ１０</v>
      </c>
      <c r="AD5" s="454"/>
      <c r="AE5" s="454"/>
      <c r="AF5" s="454"/>
      <c r="AG5" s="454" t="str">
        <f ca="1">A21</f>
        <v>ともぞうＳＣ Ｕ１０</v>
      </c>
      <c r="AH5" s="454"/>
      <c r="AI5" s="454"/>
      <c r="AJ5" s="454"/>
      <c r="AK5" s="454" t="str">
        <f ca="1">A23</f>
        <v>１節</v>
      </c>
      <c r="AL5" s="454"/>
      <c r="AM5" s="454"/>
      <c r="AN5" s="454"/>
      <c r="AO5" s="454">
        <f ca="1">A25</f>
        <v>0</v>
      </c>
      <c r="AP5" s="454"/>
      <c r="AQ5" s="454"/>
      <c r="AR5" s="454"/>
      <c r="AS5" s="128" t="s">
        <v>230</v>
      </c>
      <c r="AT5" s="129" t="s">
        <v>231</v>
      </c>
      <c r="AU5" s="130" t="s">
        <v>232</v>
      </c>
      <c r="AV5" s="130" t="s">
        <v>233</v>
      </c>
      <c r="AW5" s="130" t="s">
        <v>234</v>
      </c>
      <c r="AX5" s="150" t="s">
        <v>233</v>
      </c>
      <c r="AY5" s="150" t="s">
        <v>234</v>
      </c>
      <c r="AZ5" s="131" t="s">
        <v>235</v>
      </c>
      <c r="BA5" s="132" t="s">
        <v>236</v>
      </c>
      <c r="BB5" s="133"/>
    </row>
    <row r="6" spans="1:54" ht="17.25" customHeight="1">
      <c r="A6" s="474" t="s">
        <v>237</v>
      </c>
      <c r="B6" s="475"/>
      <c r="C6" s="475"/>
      <c r="D6" s="476"/>
      <c r="E6" s="485"/>
      <c r="F6" s="486"/>
      <c r="G6" s="486"/>
      <c r="H6" s="487"/>
      <c r="I6" s="477" t="str">
        <f>IF(OR(J6="",L6=""),"",IF(J6&gt;L6,"○",IF(J6&lt;L6,"×",IF(J6=L6,"△"))))</f>
        <v>△</v>
      </c>
      <c r="J6" s="463">
        <v>0</v>
      </c>
      <c r="K6" s="457" t="s">
        <v>238</v>
      </c>
      <c r="L6" s="465">
        <v>0</v>
      </c>
      <c r="M6" s="477" t="str">
        <f>IF(OR(N6="",P6=""),"",IF(N6&gt;P6,"○",IF(N6&lt;P6,"×",IF(N6=P6,"△"))))</f>
        <v/>
      </c>
      <c r="N6" s="463"/>
      <c r="O6" s="457" t="s">
        <v>238</v>
      </c>
      <c r="P6" s="465"/>
      <c r="Q6" s="461" t="str">
        <f>IF(OR(R6="",T6=""),"",IF(R6&gt;T6,"○",IF(R6&lt;T6,"×",IF(R6=T6,"△"))))</f>
        <v>×</v>
      </c>
      <c r="R6" s="455">
        <v>0</v>
      </c>
      <c r="S6" s="457" t="s">
        <v>171</v>
      </c>
      <c r="T6" s="459">
        <v>1</v>
      </c>
      <c r="U6" s="461" t="str">
        <f>IF(OR(V6="",X6=""),"",IF(V6&gt;X6,"○",IF(V6&lt;X6,"×",IF(V6=X6,"△"))))</f>
        <v/>
      </c>
      <c r="V6" s="463"/>
      <c r="W6" s="457" t="s">
        <v>171</v>
      </c>
      <c r="X6" s="465"/>
      <c r="Y6" s="461" t="str">
        <f>IF(OR(Z6="",AB6=""),"",IF(Z6&gt;AB6,"○",IF(Z6&lt;AB6,"×",IF(Z6=AB6,"△"))))</f>
        <v/>
      </c>
      <c r="Z6" s="463"/>
      <c r="AA6" s="457" t="s">
        <v>171</v>
      </c>
      <c r="AB6" s="465"/>
      <c r="AC6" s="461" t="str">
        <f>IF(OR(AD6="",AF6=""),"",IF(AD6&gt;AF6,"○",IF(AD6&lt;AF6,"×",IF(AD6=AF6,"△"))))</f>
        <v/>
      </c>
      <c r="AD6" s="455"/>
      <c r="AE6" s="457" t="s">
        <v>171</v>
      </c>
      <c r="AF6" s="459"/>
      <c r="AG6" s="461" t="str">
        <f>IF(OR(AH6="",AJ6=""),"",IF(AH6&gt;AJ6,"○",IF(AH6&lt;AJ6,"×",IF(AH6=AJ6,"△"))))</f>
        <v/>
      </c>
      <c r="AH6" s="463"/>
      <c r="AI6" s="457" t="s">
        <v>171</v>
      </c>
      <c r="AJ6" s="465"/>
      <c r="AK6" s="461" t="str">
        <f>IF(OR(AL6="",AN6=""),"",IF(AL6&gt;AN6,"○",IF(AL6&lt;AN6,"×",IF(AL6=AN6,"△"))))</f>
        <v/>
      </c>
      <c r="AL6" s="463"/>
      <c r="AM6" s="457" t="s">
        <v>171</v>
      </c>
      <c r="AN6" s="465"/>
      <c r="AO6" s="461" t="str">
        <f>IF(OR(AP6="",AR6=""),"",IF(AP6&gt;AR6,"○",IF(AP6&lt;AR6,"×",IF(AP6=AR6,"△"))))</f>
        <v/>
      </c>
      <c r="AP6" s="497"/>
      <c r="AQ6" s="499" t="s">
        <v>238</v>
      </c>
      <c r="AR6" s="491"/>
      <c r="AS6" s="493">
        <f>COUNTIF(E6:AR7,"○")+COUNTIF(E6:AR7,"×")+COUNTIF(E6:AR7,"△")</f>
        <v>2</v>
      </c>
      <c r="AT6" s="495">
        <f>COUNTIF(E6:AG7,"○")*3+COUNTIF(E6:AG7,"△")</f>
        <v>1</v>
      </c>
      <c r="AU6" s="467">
        <f>IF(AS6=0,0,AT6/(AS6*3))</f>
        <v>0.16666666666666666</v>
      </c>
      <c r="AV6" s="467">
        <f>SUM(F6,J6,N6,R6,V6,Z6,AD6,AH6,AL6,AP6)-SUM(H6,L6,P6,T6,X6,AB6,AF6,AJ6,AN6,AR6)</f>
        <v>-1</v>
      </c>
      <c r="AW6" s="467">
        <f>SUM(F6,J6,N6,R6,V6,Z6,AD6,AH6,AL6,AP6,)</f>
        <v>0</v>
      </c>
      <c r="AX6" s="472">
        <f>SUM(H6,L6,P6,T6,X6,AB6,AF6,AJ6)-SUM(J6,N6,R6,V6,Z6,AD6,AH6)</f>
        <v>1</v>
      </c>
      <c r="AY6" s="472">
        <f>SUM(H6,L6,P6,T6,X6,AB6,AF6,AJ6)</f>
        <v>1</v>
      </c>
      <c r="AZ6" s="467">
        <f>RANK(AU6,$AU$6:$AU$21)</f>
        <v>6</v>
      </c>
      <c r="BA6" s="467">
        <f>RANK(AU6,$AU$6:$AU$67)</f>
        <v>13</v>
      </c>
      <c r="BB6" s="134"/>
    </row>
    <row r="7" spans="1:54" ht="17.25" customHeight="1">
      <c r="A7" s="469" t="str">
        <f ca="1">INDIRECT("U10組合せ!c"&amp;(ROW()-1)/2+4)</f>
        <v>緑が丘ＹＦＣ</v>
      </c>
      <c r="B7" s="470"/>
      <c r="C7" s="470"/>
      <c r="D7" s="471"/>
      <c r="E7" s="488"/>
      <c r="F7" s="489"/>
      <c r="G7" s="489"/>
      <c r="H7" s="490"/>
      <c r="I7" s="478"/>
      <c r="J7" s="464"/>
      <c r="K7" s="458"/>
      <c r="L7" s="466"/>
      <c r="M7" s="478"/>
      <c r="N7" s="464"/>
      <c r="O7" s="458"/>
      <c r="P7" s="466"/>
      <c r="Q7" s="462"/>
      <c r="R7" s="456"/>
      <c r="S7" s="458"/>
      <c r="T7" s="460"/>
      <c r="U7" s="462"/>
      <c r="V7" s="464"/>
      <c r="W7" s="458"/>
      <c r="X7" s="466"/>
      <c r="Y7" s="462"/>
      <c r="Z7" s="464"/>
      <c r="AA7" s="458"/>
      <c r="AB7" s="466"/>
      <c r="AC7" s="462"/>
      <c r="AD7" s="456"/>
      <c r="AE7" s="458"/>
      <c r="AF7" s="460"/>
      <c r="AG7" s="462"/>
      <c r="AH7" s="464"/>
      <c r="AI7" s="458"/>
      <c r="AJ7" s="466"/>
      <c r="AK7" s="462"/>
      <c r="AL7" s="464"/>
      <c r="AM7" s="458"/>
      <c r="AN7" s="466"/>
      <c r="AO7" s="462"/>
      <c r="AP7" s="498"/>
      <c r="AQ7" s="500"/>
      <c r="AR7" s="492"/>
      <c r="AS7" s="494"/>
      <c r="AT7" s="496"/>
      <c r="AU7" s="468"/>
      <c r="AV7" s="468"/>
      <c r="AW7" s="468"/>
      <c r="AX7" s="473"/>
      <c r="AY7" s="473"/>
      <c r="AZ7" s="468"/>
      <c r="BA7" s="468"/>
      <c r="BB7" s="134"/>
    </row>
    <row r="8" spans="1:54" ht="17.25" customHeight="1">
      <c r="A8" s="474" t="s">
        <v>239</v>
      </c>
      <c r="B8" s="475"/>
      <c r="C8" s="475"/>
      <c r="D8" s="476"/>
      <c r="E8" s="477" t="str">
        <f>IF(OR(F8="",H8=""),"",IF(F8&gt;H8,"○",IF(F8&lt;H8,"×",IF(F8=H8,"△"))))</f>
        <v>△</v>
      </c>
      <c r="F8" s="479">
        <f>IF(L6="","",L6)</f>
        <v>0</v>
      </c>
      <c r="G8" s="481" t="s">
        <v>240</v>
      </c>
      <c r="H8" s="483">
        <f>IF(J6="","",J6)</f>
        <v>0</v>
      </c>
      <c r="I8" s="485"/>
      <c r="J8" s="486"/>
      <c r="K8" s="486"/>
      <c r="L8" s="487"/>
      <c r="M8" s="477" t="str">
        <f>IF(OR(N8="",P8=""),"",IF(N8&gt;P8,"○",IF(N8&lt;P8,"×",IF(N8=P8,"△"))))</f>
        <v>△</v>
      </c>
      <c r="N8" s="463">
        <v>0</v>
      </c>
      <c r="O8" s="457" t="s">
        <v>238</v>
      </c>
      <c r="P8" s="465">
        <v>0</v>
      </c>
      <c r="Q8" s="461" t="str">
        <f>IF(OR(R8="",T8=""),"",IF(R8&gt;T8,"○",IF(R8&lt;T8,"×",IF(R8=T8,"△"))))</f>
        <v/>
      </c>
      <c r="R8" s="463"/>
      <c r="S8" s="457" t="s">
        <v>171</v>
      </c>
      <c r="T8" s="465"/>
      <c r="U8" s="461" t="str">
        <f>IF(OR(V8="",X8=""),"",IF(V8&gt;X8,"○",IF(V8&lt;X8,"×",IF(V8=X8,"△"))))</f>
        <v/>
      </c>
      <c r="V8" s="455"/>
      <c r="W8" s="457" t="s">
        <v>171</v>
      </c>
      <c r="X8" s="459"/>
      <c r="Y8" s="461" t="str">
        <f>IF(OR(Z8="",AB8=""),"",IF(Z8&gt;AB8,"○",IF(Z8&lt;AB8,"×",IF(Z8=AB8,"△"))))</f>
        <v/>
      </c>
      <c r="Z8" s="463"/>
      <c r="AA8" s="457" t="s">
        <v>171</v>
      </c>
      <c r="AB8" s="465"/>
      <c r="AC8" s="461" t="str">
        <f>IF(OR(AD8="",AF8=""),"",IF(AD8&gt;AF8,"○",IF(AD8&lt;AF8,"×",IF(AD8=AF8,"△"))))</f>
        <v/>
      </c>
      <c r="AD8" s="463"/>
      <c r="AE8" s="457" t="s">
        <v>171</v>
      </c>
      <c r="AF8" s="465"/>
      <c r="AG8" s="461" t="str">
        <f>IF(OR(AH8="",AJ8=""),"",IF(AH8&gt;AJ8,"○",IF(AH8&lt;AJ8,"×",IF(AH8=AJ8,"△"))))</f>
        <v/>
      </c>
      <c r="AH8" s="455"/>
      <c r="AI8" s="457" t="s">
        <v>171</v>
      </c>
      <c r="AJ8" s="459"/>
      <c r="AK8" s="461" t="str">
        <f>IF(OR(AL8="",AN8=""),"",IF(AL8&gt;AN8,"○",IF(AL8&lt;AN8,"×",IF(AL8=AN8,"△"))))</f>
        <v/>
      </c>
      <c r="AL8" s="463"/>
      <c r="AM8" s="457" t="s">
        <v>171</v>
      </c>
      <c r="AN8" s="506"/>
      <c r="AO8" s="461" t="str">
        <f>IF(OR(AP8="",AR8=""),"",IF(AP8&gt;AR8,"○",IF(AP8&lt;AR8,"×",IF(AP8=AR8,"△"))))</f>
        <v/>
      </c>
      <c r="AP8" s="463"/>
      <c r="AQ8" s="457" t="s">
        <v>238</v>
      </c>
      <c r="AR8" s="501"/>
      <c r="AS8" s="493">
        <f>COUNTIF(E8:AR9,"○")+COUNTIF(E8:AR9,"×")+COUNTIF(E8:AR9,"△")</f>
        <v>2</v>
      </c>
      <c r="AT8" s="495">
        <f t="shared" ref="AT8" si="0">COUNTIF(E8:AG9,"○")*3+COUNTIF(E8:AG9,"△")</f>
        <v>2</v>
      </c>
      <c r="AU8" s="503">
        <f>IF(AS8=0,0,AT8/(AS8*3))</f>
        <v>0.33333333333333331</v>
      </c>
      <c r="AV8" s="467">
        <f>SUM(F8,J8,N8,R8,V8,Z8,AD8,AH8,AL8,AP8)-SUM(H8,L8,P8,T8,X8,AB8,AF8,AJ8,AN8,AR8)</f>
        <v>0</v>
      </c>
      <c r="AW8" s="467">
        <f t="shared" ref="AW8" si="1">SUM(F8,J8,N8,R8,V8,Z8,AD8,AH8,AL8,AP8,)</f>
        <v>0</v>
      </c>
      <c r="AX8" s="472">
        <f t="shared" ref="AX8" si="2">SUM(H8,L8,P8,T8,X8,AB8,AF8,AJ8)-SUM(J8,N8,R8,V8,Z8,AD8,AH8)</f>
        <v>0</v>
      </c>
      <c r="AY8" s="472">
        <f t="shared" ref="AY8" si="3">SUM(H8,L8,P8,T8,X8,AB8,AF8,AJ8)</f>
        <v>0</v>
      </c>
      <c r="AZ8" s="467">
        <f t="shared" ref="AZ8" si="4">RANK(AU8,$AU$6:$AU$21)</f>
        <v>5</v>
      </c>
      <c r="BA8" s="467">
        <f>RANK(AU8,$AU$6:$AU$67)</f>
        <v>12</v>
      </c>
      <c r="BB8" s="134"/>
    </row>
    <row r="9" spans="1:54" ht="17.25" customHeight="1">
      <c r="A9" s="469" t="str">
        <f ca="1">INDIRECT("U10組合せ!c"&amp;(ROW()-1)/2+4)</f>
        <v>富士見ＳＳＳ</v>
      </c>
      <c r="B9" s="470"/>
      <c r="C9" s="470"/>
      <c r="D9" s="471"/>
      <c r="E9" s="478"/>
      <c r="F9" s="480"/>
      <c r="G9" s="482"/>
      <c r="H9" s="484"/>
      <c r="I9" s="488"/>
      <c r="J9" s="489"/>
      <c r="K9" s="489"/>
      <c r="L9" s="490"/>
      <c r="M9" s="478"/>
      <c r="N9" s="464"/>
      <c r="O9" s="458"/>
      <c r="P9" s="466"/>
      <c r="Q9" s="462"/>
      <c r="R9" s="464"/>
      <c r="S9" s="458"/>
      <c r="T9" s="466"/>
      <c r="U9" s="462"/>
      <c r="V9" s="456"/>
      <c r="W9" s="458"/>
      <c r="X9" s="460"/>
      <c r="Y9" s="462"/>
      <c r="Z9" s="464"/>
      <c r="AA9" s="458"/>
      <c r="AB9" s="466"/>
      <c r="AC9" s="462"/>
      <c r="AD9" s="464"/>
      <c r="AE9" s="458"/>
      <c r="AF9" s="466"/>
      <c r="AG9" s="462"/>
      <c r="AH9" s="456"/>
      <c r="AI9" s="458"/>
      <c r="AJ9" s="460"/>
      <c r="AK9" s="462"/>
      <c r="AL9" s="464"/>
      <c r="AM9" s="458"/>
      <c r="AN9" s="507"/>
      <c r="AO9" s="462"/>
      <c r="AP9" s="464"/>
      <c r="AQ9" s="458"/>
      <c r="AR9" s="502"/>
      <c r="AS9" s="494"/>
      <c r="AT9" s="496"/>
      <c r="AU9" s="504"/>
      <c r="AV9" s="505"/>
      <c r="AW9" s="505"/>
      <c r="AX9" s="473"/>
      <c r="AY9" s="473"/>
      <c r="AZ9" s="468"/>
      <c r="BA9" s="468"/>
      <c r="BB9" s="134"/>
    </row>
    <row r="10" spans="1:54" ht="17.25" customHeight="1">
      <c r="A10" s="474" t="s">
        <v>241</v>
      </c>
      <c r="B10" s="475"/>
      <c r="C10" s="475"/>
      <c r="D10" s="476"/>
      <c r="E10" s="477" t="str">
        <f>IF(OR(F10="",H10=""),"",IF(F10&gt;H10,"○",IF(F10&lt;H10,"×",IF(F10=H10,"△"))))</f>
        <v/>
      </c>
      <c r="F10" s="479" t="str">
        <f>IF(P6="","",P6)</f>
        <v/>
      </c>
      <c r="G10" s="481" t="s">
        <v>240</v>
      </c>
      <c r="H10" s="483" t="str">
        <f>IF(N6="","",N6)</f>
        <v/>
      </c>
      <c r="I10" s="477" t="str">
        <f>IF(OR(J10="",L10=""),"",IF(J10&gt;L10,"○",IF(J10&lt;L10,"×",IF(J10=L10,"△"))))</f>
        <v>△</v>
      </c>
      <c r="J10" s="479">
        <f>IF(P8="","",P8)</f>
        <v>0</v>
      </c>
      <c r="K10" s="481" t="s">
        <v>240</v>
      </c>
      <c r="L10" s="483">
        <f>IF(N8="","",N8)</f>
        <v>0</v>
      </c>
      <c r="M10" s="485"/>
      <c r="N10" s="486"/>
      <c r="O10" s="486"/>
      <c r="P10" s="487"/>
      <c r="Q10" s="477" t="str">
        <f>IF(OR(R10="",T10=""),"",IF(R10&gt;T10,"○",IF(R10&lt;T10,"×",IF(R10=T10,"△"))))</f>
        <v>×</v>
      </c>
      <c r="R10" s="463">
        <v>0</v>
      </c>
      <c r="S10" s="457" t="s">
        <v>238</v>
      </c>
      <c r="T10" s="465">
        <v>2</v>
      </c>
      <c r="U10" s="477" t="str">
        <f>IF(OR(V10="",X10=""),"",IF(V10&gt;X10,"○",IF(V10&lt;X10,"×",IF(V10=X10,"△"))))</f>
        <v/>
      </c>
      <c r="V10" s="463"/>
      <c r="W10" s="457" t="s">
        <v>171</v>
      </c>
      <c r="X10" s="465"/>
      <c r="Y10" s="461" t="str">
        <f>IF(OR(Z10="",AB10=""),"",IF(Z10&gt;AB10,"○",IF(Z10&lt;AB10,"×",IF(Z10=AB10,"△"))))</f>
        <v/>
      </c>
      <c r="Z10" s="455"/>
      <c r="AA10" s="457" t="s">
        <v>171</v>
      </c>
      <c r="AB10" s="459"/>
      <c r="AC10" s="461" t="str">
        <f>IF(OR(AD10="",AF10=""),"",IF(AD10&gt;AF10,"○",IF(AD10&lt;AF10,"×",IF(AD10=AF10,"△"))))</f>
        <v/>
      </c>
      <c r="AD10" s="463"/>
      <c r="AE10" s="481" t="s">
        <v>171</v>
      </c>
      <c r="AF10" s="508"/>
      <c r="AG10" s="477" t="str">
        <f>IF(OR(AH10="",AJ10=""),"",IF(AH10&gt;AJ10,"○",IF(AH10&lt;AJ10,"×",IF(AH10=AJ10,"△"))))</f>
        <v/>
      </c>
      <c r="AH10" s="510"/>
      <c r="AI10" s="481" t="s">
        <v>171</v>
      </c>
      <c r="AJ10" s="508"/>
      <c r="AK10" s="477" t="str">
        <f>IF(OR(AL10="",AN10=""),"",IF(AL10&gt;AN10,"○",IF(AL10&lt;AN10,"×",IF(AL10=AN10,"△"))))</f>
        <v/>
      </c>
      <c r="AL10" s="479"/>
      <c r="AM10" s="481" t="s">
        <v>171</v>
      </c>
      <c r="AN10" s="481"/>
      <c r="AO10" s="477" t="str">
        <f>IF(OR(AP10="",AR10=""),"",IF(AP10&gt;AR10,"○",IF(AP10&lt;AR10,"×",IF(AP10=AR10,"△"))))</f>
        <v/>
      </c>
      <c r="AP10" s="479"/>
      <c r="AQ10" s="481" t="s">
        <v>238</v>
      </c>
      <c r="AR10" s="483"/>
      <c r="AS10" s="493">
        <f>COUNTIF(E10:AR11,"○")+COUNTIF(E10:AR11,"×")+COUNTIF(E10:AR11,"△")</f>
        <v>2</v>
      </c>
      <c r="AT10" s="495">
        <f t="shared" ref="AT10" si="5">COUNTIF(E10:AG11,"○")*3+COUNTIF(E10:AG11,"△")</f>
        <v>1</v>
      </c>
      <c r="AU10" s="503">
        <f>IF(AS10=0,0,AT10/(AS10*3))</f>
        <v>0.16666666666666666</v>
      </c>
      <c r="AV10" s="467">
        <f>SUM(F10,J10,N10,R10,V10,Z10,AD10,AH10,AL10,AP10)-SUM(H10,L10,P10,T10,X10,AB10,AF10,AJ10,AN10,AR10)</f>
        <v>-2</v>
      </c>
      <c r="AW10" s="467">
        <f t="shared" ref="AW10" si="6">SUM(F10,J10,N10,R10,V10,Z10,AD10,AH10,AL10,AP10,)</f>
        <v>0</v>
      </c>
      <c r="AX10" s="472">
        <f t="shared" ref="AX10" si="7">SUM(H10,L10,P10,T10,X10,AB10,AF10,AJ10)-SUM(J10,N10,R10,V10,Z10,AD10,AH10)</f>
        <v>2</v>
      </c>
      <c r="AY10" s="472">
        <f t="shared" ref="AY10" si="8">SUM(H10,L10,P10,T10,X10,AB10,AF10,AJ10)</f>
        <v>2</v>
      </c>
      <c r="AZ10" s="467">
        <f t="shared" ref="AZ10" si="9">RANK(AU10,$AU$6:$AU$21)</f>
        <v>6</v>
      </c>
      <c r="BA10" s="467">
        <f>RANK(AU10,$AU$6:$AU$67)</f>
        <v>13</v>
      </c>
      <c r="BB10" s="134"/>
    </row>
    <row r="11" spans="1:54" ht="17.25" customHeight="1">
      <c r="A11" s="469" t="str">
        <f ca="1">INDIRECT("U10組合せ!c"&amp;(ROW()-1)/2+4)</f>
        <v>ＦＣアネーロ宇都宮Ｕ１０</v>
      </c>
      <c r="B11" s="470"/>
      <c r="C11" s="470"/>
      <c r="D11" s="471"/>
      <c r="E11" s="478"/>
      <c r="F11" s="480"/>
      <c r="G11" s="482"/>
      <c r="H11" s="484"/>
      <c r="I11" s="478"/>
      <c r="J11" s="480"/>
      <c r="K11" s="482"/>
      <c r="L11" s="484"/>
      <c r="M11" s="488"/>
      <c r="N11" s="489"/>
      <c r="O11" s="489"/>
      <c r="P11" s="490"/>
      <c r="Q11" s="478"/>
      <c r="R11" s="464"/>
      <c r="S11" s="458"/>
      <c r="T11" s="466"/>
      <c r="U11" s="478"/>
      <c r="V11" s="464"/>
      <c r="W11" s="458"/>
      <c r="X11" s="466"/>
      <c r="Y11" s="462"/>
      <c r="Z11" s="456"/>
      <c r="AA11" s="458"/>
      <c r="AB11" s="460"/>
      <c r="AC11" s="462"/>
      <c r="AD11" s="464"/>
      <c r="AE11" s="482"/>
      <c r="AF11" s="509"/>
      <c r="AG11" s="478"/>
      <c r="AH11" s="511"/>
      <c r="AI11" s="482"/>
      <c r="AJ11" s="509"/>
      <c r="AK11" s="478"/>
      <c r="AL11" s="480"/>
      <c r="AM11" s="482"/>
      <c r="AN11" s="482"/>
      <c r="AO11" s="478"/>
      <c r="AP11" s="480"/>
      <c r="AQ11" s="482"/>
      <c r="AR11" s="484"/>
      <c r="AS11" s="494"/>
      <c r="AT11" s="496"/>
      <c r="AU11" s="504"/>
      <c r="AV11" s="505"/>
      <c r="AW11" s="505"/>
      <c r="AX11" s="473"/>
      <c r="AY11" s="473"/>
      <c r="AZ11" s="468"/>
      <c r="BA11" s="468"/>
      <c r="BB11" s="134"/>
    </row>
    <row r="12" spans="1:54" ht="17.25" customHeight="1">
      <c r="A12" s="474" t="s">
        <v>242</v>
      </c>
      <c r="B12" s="475"/>
      <c r="C12" s="475"/>
      <c r="D12" s="476"/>
      <c r="E12" s="477" t="str">
        <f>IF(OR(F12="",H12=""),"",IF(F12&gt;H12,"○",IF(F12&lt;H12,"×",IF(F12=H12,"△"))))</f>
        <v>○</v>
      </c>
      <c r="F12" s="479">
        <f>IF(T6="","",T6)</f>
        <v>1</v>
      </c>
      <c r="G12" s="481" t="s">
        <v>240</v>
      </c>
      <c r="H12" s="483">
        <f>IF(R6="","",R6)</f>
        <v>0</v>
      </c>
      <c r="I12" s="477" t="str">
        <f>IF(OR(J12="",L12=""),"",IF(J12&gt;L12,"○",IF(J12&lt;L12,"×",IF(J12=L12,"△"))))</f>
        <v/>
      </c>
      <c r="J12" s="479" t="str">
        <f>IF(T8="","",T8)</f>
        <v/>
      </c>
      <c r="K12" s="481" t="s">
        <v>240</v>
      </c>
      <c r="L12" s="483" t="str">
        <f>IF(R8="","",R8)</f>
        <v/>
      </c>
      <c r="M12" s="477" t="str">
        <f>IF(OR(N12="",P12=""),"",IF(N12&gt;P12,"○",IF(N12&lt;P12,"×",IF(N12=P12,"△"))))</f>
        <v>○</v>
      </c>
      <c r="N12" s="479">
        <f>IF(T10="","",T10)</f>
        <v>2</v>
      </c>
      <c r="O12" s="481" t="s">
        <v>240</v>
      </c>
      <c r="P12" s="483">
        <f>IF(R10="","",R10)</f>
        <v>0</v>
      </c>
      <c r="Q12" s="485"/>
      <c r="R12" s="486"/>
      <c r="S12" s="486"/>
      <c r="T12" s="487"/>
      <c r="U12" s="477" t="str">
        <f>IF(OR(V12="",X12=""),"",IF(V12&gt;X12,"○",IF(V12&lt;X12,"×",IF(V12=X12,"△"))))</f>
        <v/>
      </c>
      <c r="V12" s="463"/>
      <c r="W12" s="457" t="s">
        <v>238</v>
      </c>
      <c r="X12" s="465"/>
      <c r="Y12" s="461" t="str">
        <f>IF(OR(Z12="",AB12=""),"",IF(Z12&gt;AB12,"○",IF(Z12&lt;AB12,"×",IF(Z12=AB12,"△"))))</f>
        <v/>
      </c>
      <c r="Z12" s="463"/>
      <c r="AA12" s="457" t="s">
        <v>171</v>
      </c>
      <c r="AB12" s="465"/>
      <c r="AC12" s="461" t="str">
        <f>IF(OR(AD12="",AF12=""),"",IF(AD12&gt;AF12,"○",IF(AD12&lt;AF12,"×",IF(AD12=AF12,"△"))))</f>
        <v/>
      </c>
      <c r="AD12" s="455"/>
      <c r="AE12" s="481" t="s">
        <v>171</v>
      </c>
      <c r="AF12" s="483"/>
      <c r="AG12" s="477" t="str">
        <f>IF(OR(AH12="",AJ12=""),"",IF(AH12&gt;AJ12,"○",IF(AH12&lt;AJ12,"×",IF(AH12=AJ12,"△"))))</f>
        <v/>
      </c>
      <c r="AH12" s="510"/>
      <c r="AI12" s="481" t="s">
        <v>171</v>
      </c>
      <c r="AJ12" s="508"/>
      <c r="AK12" s="477" t="str">
        <f>IF(OR(AL12="",AN12=""),"",IF(AL12&gt;AN12,"○",IF(AL12&lt;AN12,"×",IF(AL12=AN12,"△"))))</f>
        <v/>
      </c>
      <c r="AL12" s="510"/>
      <c r="AM12" s="481" t="s">
        <v>171</v>
      </c>
      <c r="AN12" s="512"/>
      <c r="AO12" s="477" t="str">
        <f>IF(OR(AP12="",AR12=""),"",IF(AP12&gt;AR12,"○",IF(AP12&lt;AR12,"×",IF(AP12=AR12,"△"))))</f>
        <v/>
      </c>
      <c r="AP12" s="510"/>
      <c r="AQ12" s="481" t="s">
        <v>171</v>
      </c>
      <c r="AR12" s="508"/>
      <c r="AS12" s="493">
        <f>COUNTIF(E12:AR13,"○")+COUNTIF(E12:AR13,"×")+COUNTIF(E12:AR13,"△")</f>
        <v>2</v>
      </c>
      <c r="AT12" s="495">
        <f t="shared" ref="AT12" si="10">COUNTIF(E12:AG13,"○")*3+COUNTIF(E12:AG13,"△")</f>
        <v>6</v>
      </c>
      <c r="AU12" s="503">
        <f>IF(AS12=0,0,AT12/(AS12*3))</f>
        <v>1</v>
      </c>
      <c r="AV12" s="467">
        <f>SUM(F12,J12,N12,R12,V12,Z12,AD12,AH12,AL12,AP12)-SUM(H12,L12,P12,T12,X12,AB12,AF12,AJ12,AN12,AR12)</f>
        <v>3</v>
      </c>
      <c r="AW12" s="467">
        <f t="shared" ref="AW12" si="11">SUM(F12,J12,N12,R12,V12,Z12,AD12,AH12,AL12,AP12,)</f>
        <v>3</v>
      </c>
      <c r="AX12" s="472">
        <f t="shared" ref="AX12" si="12">SUM(H12,L12,P12,T12,X12,AB12,AF12,AJ12)-SUM(J12,N12,R12,V12,Z12,AD12,AH12)</f>
        <v>-2</v>
      </c>
      <c r="AY12" s="472">
        <f t="shared" ref="AY12" si="13">SUM(H12,L12,P12,T12,X12,AB12,AF12,AJ12)</f>
        <v>0</v>
      </c>
      <c r="AZ12" s="467">
        <f t="shared" ref="AZ12" si="14">RANK(AU12,$AU$6:$AU$21)</f>
        <v>1</v>
      </c>
      <c r="BA12" s="467">
        <f>RANK(AU12,$AU$6:$AU$67)</f>
        <v>1</v>
      </c>
      <c r="BB12" s="134"/>
    </row>
    <row r="13" spans="1:54" ht="17.25" customHeight="1">
      <c r="A13" s="469" t="str">
        <f ca="1">INDIRECT("U10組合せ!c"&amp;(ROW()-1)/2+4)</f>
        <v>清原シザース</v>
      </c>
      <c r="B13" s="470"/>
      <c r="C13" s="470"/>
      <c r="D13" s="471"/>
      <c r="E13" s="478"/>
      <c r="F13" s="480"/>
      <c r="G13" s="482"/>
      <c r="H13" s="484"/>
      <c r="I13" s="478"/>
      <c r="J13" s="480"/>
      <c r="K13" s="482"/>
      <c r="L13" s="484"/>
      <c r="M13" s="478"/>
      <c r="N13" s="480"/>
      <c r="O13" s="482"/>
      <c r="P13" s="484"/>
      <c r="Q13" s="488"/>
      <c r="R13" s="489"/>
      <c r="S13" s="489"/>
      <c r="T13" s="490"/>
      <c r="U13" s="478"/>
      <c r="V13" s="464"/>
      <c r="W13" s="458"/>
      <c r="X13" s="466"/>
      <c r="Y13" s="462"/>
      <c r="Z13" s="464"/>
      <c r="AA13" s="458"/>
      <c r="AB13" s="466"/>
      <c r="AC13" s="462"/>
      <c r="AD13" s="456"/>
      <c r="AE13" s="482"/>
      <c r="AF13" s="484"/>
      <c r="AG13" s="478"/>
      <c r="AH13" s="511"/>
      <c r="AI13" s="482"/>
      <c r="AJ13" s="509"/>
      <c r="AK13" s="478"/>
      <c r="AL13" s="511"/>
      <c r="AM13" s="482"/>
      <c r="AN13" s="513"/>
      <c r="AO13" s="478"/>
      <c r="AP13" s="511"/>
      <c r="AQ13" s="482"/>
      <c r="AR13" s="509"/>
      <c r="AS13" s="494"/>
      <c r="AT13" s="496"/>
      <c r="AU13" s="504"/>
      <c r="AV13" s="505"/>
      <c r="AW13" s="505"/>
      <c r="AX13" s="473"/>
      <c r="AY13" s="473"/>
      <c r="AZ13" s="468"/>
      <c r="BA13" s="468"/>
      <c r="BB13" s="134"/>
    </row>
    <row r="14" spans="1:54" ht="17.25" customHeight="1">
      <c r="A14" s="474" t="s">
        <v>243</v>
      </c>
      <c r="B14" s="475"/>
      <c r="C14" s="475"/>
      <c r="D14" s="476"/>
      <c r="E14" s="477" t="str">
        <f>IF(OR(F14="",H14=""),"",IF(F14&gt;H14,"○",IF(F14&lt;H14,"×",IF(F14=H14,"△"))))</f>
        <v/>
      </c>
      <c r="F14" s="479" t="str">
        <f>IF(X6="","",X6)</f>
        <v/>
      </c>
      <c r="G14" s="481" t="s">
        <v>240</v>
      </c>
      <c r="H14" s="483" t="str">
        <f>IF(V6="","",V6)</f>
        <v/>
      </c>
      <c r="I14" s="477" t="str">
        <f>IF(OR(J14="",L14=""),"",IF(J14&gt;L14,"○",IF(J14&lt;L14,"×",IF(J14=L14,"△"))))</f>
        <v/>
      </c>
      <c r="J14" s="479" t="str">
        <f>IF(X8="","",X8)</f>
        <v/>
      </c>
      <c r="K14" s="481" t="s">
        <v>240</v>
      </c>
      <c r="L14" s="483" t="str">
        <f>IF(V8="","",V8)</f>
        <v/>
      </c>
      <c r="M14" s="477" t="str">
        <f>IF(OR(N14="",P14=""),"",IF(N14&gt;P14,"○",IF(N14&lt;P14,"×",IF(N14=P14,"△"))))</f>
        <v/>
      </c>
      <c r="N14" s="479" t="str">
        <f>IF(X10="","",X10)</f>
        <v/>
      </c>
      <c r="O14" s="481" t="s">
        <v>240</v>
      </c>
      <c r="P14" s="483" t="str">
        <f>IF(V10="","",V10)</f>
        <v/>
      </c>
      <c r="Q14" s="477" t="str">
        <f>IF(OR(R14="",T14=""),"",IF(R14&gt;T14,"○",IF(R14&lt;T14,"×",IF(R14=T14,"△"))))</f>
        <v/>
      </c>
      <c r="R14" s="479" t="str">
        <f>IF(X12="","",X12)</f>
        <v/>
      </c>
      <c r="S14" s="481" t="s">
        <v>240</v>
      </c>
      <c r="T14" s="483" t="str">
        <f>IF(V12="","",V12)</f>
        <v/>
      </c>
      <c r="U14" s="485"/>
      <c r="V14" s="486"/>
      <c r="W14" s="486"/>
      <c r="X14" s="487"/>
      <c r="Y14" s="477" t="str">
        <f>IF(OR(Z14="",AB14=""),"",IF(Z14&gt;AB14,"○",IF(Z14&lt;AB14,"×",IF(Z14=AB14,"△"))))</f>
        <v>○</v>
      </c>
      <c r="Z14" s="463">
        <v>3</v>
      </c>
      <c r="AA14" s="457" t="s">
        <v>238</v>
      </c>
      <c r="AB14" s="465">
        <v>0</v>
      </c>
      <c r="AC14" s="477" t="str">
        <f>IF(OR(AD14="",AF14=""),"",IF(AD14&gt;AF14,"○",IF(AD14&lt;AF14,"×",IF(AD14=AF14,"△"))))</f>
        <v>×</v>
      </c>
      <c r="AD14" s="463">
        <v>0</v>
      </c>
      <c r="AE14" s="457" t="s">
        <v>171</v>
      </c>
      <c r="AF14" s="465">
        <v>1</v>
      </c>
      <c r="AG14" s="461" t="str">
        <f>IF(OR(AH14="",AJ14=""),"",IF(AH14&gt;AJ14,"○",IF(AH14&lt;AJ14,"×",IF(AH14=AJ14,"△"))))</f>
        <v/>
      </c>
      <c r="AH14" s="455"/>
      <c r="AI14" s="457" t="s">
        <v>171</v>
      </c>
      <c r="AJ14" s="459"/>
      <c r="AK14" s="461" t="str">
        <f>IF(OR(AL14="",AN14=""),"",IF(AL14&gt;AN14,"○",IF(AL14&lt;AN14,"×",IF(AL14=AN14,"△"))))</f>
        <v/>
      </c>
      <c r="AL14" s="463"/>
      <c r="AM14" s="457" t="s">
        <v>171</v>
      </c>
      <c r="AN14" s="512"/>
      <c r="AO14" s="477" t="str">
        <f>IF(OR(AP14="",AR14=""),"",IF(AP14&gt;AR14,"○",IF(AP14&lt;AR14,"×",IF(AP14=AR14,"△"))))</f>
        <v/>
      </c>
      <c r="AP14" s="510"/>
      <c r="AQ14" s="481" t="s">
        <v>171</v>
      </c>
      <c r="AR14" s="508"/>
      <c r="AS14" s="493">
        <f>COUNTIF(E14:AR15,"○")+COUNTIF(E14:AR15,"×")+COUNTIF(E14:AR15,"△")</f>
        <v>2</v>
      </c>
      <c r="AT14" s="495">
        <f t="shared" ref="AT14" si="15">COUNTIF(E14:AG15,"○")*3+COUNTIF(E14:AG15,"△")</f>
        <v>3</v>
      </c>
      <c r="AU14" s="503">
        <f>IF(AS14=0,0,AT14/(AS14*3))</f>
        <v>0.5</v>
      </c>
      <c r="AV14" s="467">
        <f>SUM(F14,J14,N14,R14,V14,Z14,AD14,AH14,AL14,AP14)-SUM(H14,L14,P14,T14,X14,AB14,AF14,AJ14,AN14,AR14)</f>
        <v>2</v>
      </c>
      <c r="AW14" s="467">
        <f t="shared" ref="AW14" si="16">SUM(F14,J14,N14,R14,V14,Z14,AD14,AH14,AL14,AP14,)</f>
        <v>3</v>
      </c>
      <c r="AX14" s="472">
        <f t="shared" ref="AX14" si="17">SUM(H14,L14,P14,T14,X14,AB14,AF14,AJ14)-SUM(J14,N14,R14,V14,Z14,AD14,AH14)</f>
        <v>-2</v>
      </c>
      <c r="AY14" s="472">
        <f t="shared" ref="AY14" si="18">SUM(H14,L14,P14,T14,X14,AB14,AF14,AJ14)</f>
        <v>1</v>
      </c>
      <c r="AZ14" s="467">
        <f t="shared" ref="AZ14" si="19">RANK(AU14,$AU$6:$AU$21)</f>
        <v>3</v>
      </c>
      <c r="BA14" s="467">
        <f>RANK(AU14,$AU$6:$AU$67)</f>
        <v>9</v>
      </c>
      <c r="BB14" s="134"/>
    </row>
    <row r="15" spans="1:54" ht="17.25" customHeight="1">
      <c r="A15" s="469" t="str">
        <f ca="1">INDIRECT("U10組合せ!c"&amp;(ROW()-1)/2+4)</f>
        <v>ｕｎｉｏｎ ｓｃ</v>
      </c>
      <c r="B15" s="470"/>
      <c r="C15" s="470"/>
      <c r="D15" s="471"/>
      <c r="E15" s="478"/>
      <c r="F15" s="480"/>
      <c r="G15" s="482"/>
      <c r="H15" s="484"/>
      <c r="I15" s="478"/>
      <c r="J15" s="480"/>
      <c r="K15" s="482"/>
      <c r="L15" s="484"/>
      <c r="M15" s="478"/>
      <c r="N15" s="480"/>
      <c r="O15" s="482"/>
      <c r="P15" s="484"/>
      <c r="Q15" s="478"/>
      <c r="R15" s="480"/>
      <c r="S15" s="482"/>
      <c r="T15" s="484"/>
      <c r="U15" s="488"/>
      <c r="V15" s="489"/>
      <c r="W15" s="489"/>
      <c r="X15" s="490"/>
      <c r="Y15" s="478"/>
      <c r="Z15" s="464"/>
      <c r="AA15" s="458"/>
      <c r="AB15" s="466"/>
      <c r="AC15" s="478"/>
      <c r="AD15" s="464"/>
      <c r="AE15" s="458"/>
      <c r="AF15" s="466"/>
      <c r="AG15" s="462"/>
      <c r="AH15" s="456"/>
      <c r="AI15" s="458"/>
      <c r="AJ15" s="460"/>
      <c r="AK15" s="462"/>
      <c r="AL15" s="464"/>
      <c r="AM15" s="458"/>
      <c r="AN15" s="513"/>
      <c r="AO15" s="478"/>
      <c r="AP15" s="511"/>
      <c r="AQ15" s="482"/>
      <c r="AR15" s="509"/>
      <c r="AS15" s="494"/>
      <c r="AT15" s="496"/>
      <c r="AU15" s="504"/>
      <c r="AV15" s="505"/>
      <c r="AW15" s="505"/>
      <c r="AX15" s="473"/>
      <c r="AY15" s="473"/>
      <c r="AZ15" s="468"/>
      <c r="BA15" s="468"/>
      <c r="BB15" s="134"/>
    </row>
    <row r="16" spans="1:54" ht="17.25" customHeight="1">
      <c r="A16" s="474" t="s">
        <v>244</v>
      </c>
      <c r="B16" s="475"/>
      <c r="C16" s="475"/>
      <c r="D16" s="476"/>
      <c r="E16" s="477" t="str">
        <f>IF(OR(F16="",H16=""),"",IF(F16&gt;H16,"○",IF(F16&lt;H16,"×",IF(F16=H16,"△"))))</f>
        <v/>
      </c>
      <c r="F16" s="479" t="str">
        <f>IF(AB6="","",AB6)</f>
        <v/>
      </c>
      <c r="G16" s="481" t="s">
        <v>240</v>
      </c>
      <c r="H16" s="483" t="str">
        <f>IF(Z6="","",Z6)</f>
        <v/>
      </c>
      <c r="I16" s="477" t="str">
        <f>IF(OR(J16="",L16=""),"",IF(J16&gt;L16,"○",IF(J16&lt;L16,"×",IF(J16=L16,"△"))))</f>
        <v/>
      </c>
      <c r="J16" s="479" t="str">
        <f>IF(AB8="","",AB8)</f>
        <v/>
      </c>
      <c r="K16" s="481" t="s">
        <v>240</v>
      </c>
      <c r="L16" s="483" t="str">
        <f>IF(Z8="","",Z8)</f>
        <v/>
      </c>
      <c r="M16" s="477" t="str">
        <f>IF(OR(N16="",P16=""),"",IF(N16&gt;P16,"○",IF(N16&lt;P16,"×",IF(N16=P16,"△"))))</f>
        <v/>
      </c>
      <c r="N16" s="479" t="str">
        <f>IF(AB10="","",AB10)</f>
        <v/>
      </c>
      <c r="O16" s="481" t="s">
        <v>240</v>
      </c>
      <c r="P16" s="483" t="str">
        <f>IF(Z10="","",Z10)</f>
        <v/>
      </c>
      <c r="Q16" s="477" t="str">
        <f>IF(OR(R16="",T16=""),"",IF(R16&gt;T16,"○",IF(R16&lt;T16,"×",IF(R16=T16,"△"))))</f>
        <v/>
      </c>
      <c r="R16" s="479" t="str">
        <f>IF(AB12="","",AB12)</f>
        <v/>
      </c>
      <c r="S16" s="481" t="s">
        <v>240</v>
      </c>
      <c r="T16" s="483" t="str">
        <f>IF(Z12="","",Z12)</f>
        <v/>
      </c>
      <c r="U16" s="477" t="str">
        <f>IF(OR(V16="",X16=""),"",IF(V16&gt;X16,"○",IF(V16&lt;X16,"×",IF(V16=X16,"△"))))</f>
        <v>×</v>
      </c>
      <c r="V16" s="479">
        <f>IF(AB14="","",AB14)</f>
        <v>0</v>
      </c>
      <c r="W16" s="481" t="s">
        <v>240</v>
      </c>
      <c r="X16" s="483">
        <f>IF(Z14="","",Z14)</f>
        <v>3</v>
      </c>
      <c r="Y16" s="485"/>
      <c r="Z16" s="486"/>
      <c r="AA16" s="486"/>
      <c r="AB16" s="487"/>
      <c r="AC16" s="477" t="str">
        <f>IF(OR(AD16="",AF16=""),"",IF(AD16&gt;AF16,"○",IF(AD16&lt;AF16,"×",IF(AD16=AF16,"△"))))</f>
        <v/>
      </c>
      <c r="AD16" s="463"/>
      <c r="AE16" s="457" t="s">
        <v>238</v>
      </c>
      <c r="AF16" s="465"/>
      <c r="AG16" s="461" t="str">
        <f>IF(OR(AH16="",AJ16=""),"",IF(AH16&gt;AJ16,"○",IF(AH16&lt;AJ16,"×",IF(AH16=AJ16,"△"))))</f>
        <v>×</v>
      </c>
      <c r="AH16" s="463">
        <v>0</v>
      </c>
      <c r="AI16" s="457" t="s">
        <v>171</v>
      </c>
      <c r="AJ16" s="465">
        <v>5</v>
      </c>
      <c r="AK16" s="461" t="str">
        <f>IF(OR(AL16="",AN16=""),"",IF(AL16&gt;AN16,"○",IF(AL16&lt;AN16,"×",IF(AL16=AN16,"△"))))</f>
        <v/>
      </c>
      <c r="AL16" s="455"/>
      <c r="AM16" s="457" t="s">
        <v>171</v>
      </c>
      <c r="AN16" s="481"/>
      <c r="AO16" s="477" t="str">
        <f>IF(OR(AP16="",AR16=""),"",IF(AP16&gt;AR16,"○",IF(AP16&lt;AR16,"×",IF(AP16=AR16,"△"))))</f>
        <v/>
      </c>
      <c r="AP16" s="479"/>
      <c r="AQ16" s="481" t="s">
        <v>171</v>
      </c>
      <c r="AR16" s="483"/>
      <c r="AS16" s="493">
        <f>COUNTIF(E16:AR17,"○")+COUNTIF(E16:AR17,"×")+COUNTIF(E16:AR17,"△")</f>
        <v>2</v>
      </c>
      <c r="AT16" s="495">
        <f t="shared" ref="AT16" si="20">COUNTIF(E16:AG17,"○")*3+COUNTIF(E16:AG17,"△")</f>
        <v>0</v>
      </c>
      <c r="AU16" s="503">
        <f>IF(AS16=0,0,AT16/(AS16*3))</f>
        <v>0</v>
      </c>
      <c r="AV16" s="467">
        <f>SUM(F16,J16,N16,R16,V16,Z16,AD16,AH16,AL16,AP16)-SUM(H16,L16,P16,T16,X16,AB16,AF16,AJ16,AN16,AR16)</f>
        <v>-8</v>
      </c>
      <c r="AW16" s="467">
        <f t="shared" ref="AW16" si="21">SUM(F16,J16,N16,R16,V16,Z16,AD16,AH16,AL16,AP16,)</f>
        <v>0</v>
      </c>
      <c r="AX16" s="472">
        <f t="shared" ref="AX16" si="22">SUM(H16,L16,P16,T16,X16,AB16,AF16,AJ16)-SUM(J16,N16,R16,V16,Z16,AD16,AH16)</f>
        <v>8</v>
      </c>
      <c r="AY16" s="472">
        <f t="shared" ref="AY16" si="23">SUM(H16,L16,P16,T16,X16,AB16,AF16,AJ16)</f>
        <v>8</v>
      </c>
      <c r="AZ16" s="467">
        <f t="shared" ref="AZ16" si="24">RANK(AU16,$AU$6:$AU$21)</f>
        <v>8</v>
      </c>
      <c r="BA16" s="467">
        <f>RANK(AU16,$AU$6:$AU$67)</f>
        <v>15</v>
      </c>
      <c r="BB16" s="134"/>
    </row>
    <row r="17" spans="1:54" ht="17.25" customHeight="1">
      <c r="A17" s="469" t="str">
        <f ca="1">INDIRECT("U10組合せ!c"&amp;(ROW()-1)/2+4)</f>
        <v>豊郷ＪＦＣ宇都宮Ｕ１０</v>
      </c>
      <c r="B17" s="470"/>
      <c r="C17" s="470"/>
      <c r="D17" s="471"/>
      <c r="E17" s="478"/>
      <c r="F17" s="480"/>
      <c r="G17" s="482"/>
      <c r="H17" s="484"/>
      <c r="I17" s="478"/>
      <c r="J17" s="480"/>
      <c r="K17" s="482"/>
      <c r="L17" s="484"/>
      <c r="M17" s="478"/>
      <c r="N17" s="480"/>
      <c r="O17" s="482"/>
      <c r="P17" s="484"/>
      <c r="Q17" s="478"/>
      <c r="R17" s="480"/>
      <c r="S17" s="482"/>
      <c r="T17" s="484"/>
      <c r="U17" s="478"/>
      <c r="V17" s="480"/>
      <c r="W17" s="482"/>
      <c r="X17" s="484"/>
      <c r="Y17" s="488"/>
      <c r="Z17" s="489"/>
      <c r="AA17" s="489"/>
      <c r="AB17" s="490"/>
      <c r="AC17" s="478"/>
      <c r="AD17" s="464"/>
      <c r="AE17" s="458"/>
      <c r="AF17" s="466"/>
      <c r="AG17" s="462"/>
      <c r="AH17" s="464"/>
      <c r="AI17" s="458"/>
      <c r="AJ17" s="466"/>
      <c r="AK17" s="462"/>
      <c r="AL17" s="456"/>
      <c r="AM17" s="458"/>
      <c r="AN17" s="482"/>
      <c r="AO17" s="478"/>
      <c r="AP17" s="480"/>
      <c r="AQ17" s="482"/>
      <c r="AR17" s="484"/>
      <c r="AS17" s="494"/>
      <c r="AT17" s="496"/>
      <c r="AU17" s="504"/>
      <c r="AV17" s="505"/>
      <c r="AW17" s="505"/>
      <c r="AX17" s="473"/>
      <c r="AY17" s="473"/>
      <c r="AZ17" s="468"/>
      <c r="BA17" s="468"/>
      <c r="BB17" s="134"/>
    </row>
    <row r="18" spans="1:54" ht="17.25" customHeight="1">
      <c r="A18" s="474" t="s">
        <v>245</v>
      </c>
      <c r="B18" s="475"/>
      <c r="C18" s="475"/>
      <c r="D18" s="476"/>
      <c r="E18" s="477" t="str">
        <f>IF(OR(F18="",H18=""),"",IF(F18&gt;H18,"○",IF(F18&lt;H18,"×",IF(F18=H18,"△"))))</f>
        <v/>
      </c>
      <c r="F18" s="479" t="str">
        <f>IF(AF6="","",AF6)</f>
        <v/>
      </c>
      <c r="G18" s="481" t="s">
        <v>240</v>
      </c>
      <c r="H18" s="483" t="str">
        <f>IF(AD6="","",AD6)</f>
        <v/>
      </c>
      <c r="I18" s="477" t="str">
        <f>IF(OR(J18="",L18=""),"",IF(J18&gt;L18,"○",IF(J18&lt;L18,"×",IF(J18=L18,"△"))))</f>
        <v/>
      </c>
      <c r="J18" s="479" t="str">
        <f>IF(AF8="","",AF8)</f>
        <v/>
      </c>
      <c r="K18" s="481" t="s">
        <v>240</v>
      </c>
      <c r="L18" s="483" t="str">
        <f>IF(AD8="","",AD8)</f>
        <v/>
      </c>
      <c r="M18" s="477" t="str">
        <f>IF(OR(N18="",P18=""),"",IF(N18&gt;P18,"○",IF(N18&lt;P18,"×",IF(N18=P18,"△"))))</f>
        <v/>
      </c>
      <c r="N18" s="479" t="str">
        <f>IF(AF10="","",AF10)</f>
        <v/>
      </c>
      <c r="O18" s="481" t="s">
        <v>240</v>
      </c>
      <c r="P18" s="483" t="str">
        <f>IF(AD10="","",AD10)</f>
        <v/>
      </c>
      <c r="Q18" s="477" t="str">
        <f>IF(OR(R18="",T18=""),"",IF(R18&gt;T18,"○",IF(R18&lt;T18,"×",IF(R18=T18,"△"))))</f>
        <v/>
      </c>
      <c r="R18" s="479" t="str">
        <f>IF(AF12="","",AF12)</f>
        <v/>
      </c>
      <c r="S18" s="481" t="s">
        <v>240</v>
      </c>
      <c r="T18" s="483" t="str">
        <f>IF(AD12="","",AD12)</f>
        <v/>
      </c>
      <c r="U18" s="477" t="str">
        <f>IF(OR(V18="",X18=""),"",IF(V18&gt;X18,"○",IF(V18&lt;X18,"×",IF(V18=X18,"△"))))</f>
        <v>○</v>
      </c>
      <c r="V18" s="479">
        <f>IF(AF14="","",AF14)</f>
        <v>1</v>
      </c>
      <c r="W18" s="481" t="s">
        <v>240</v>
      </c>
      <c r="X18" s="483">
        <f>IF(AD14="","",AD14)</f>
        <v>0</v>
      </c>
      <c r="Y18" s="477" t="str">
        <f>IF(OR(Z18="",AB18=""),"",IF(Z18&gt;AB18,"○",IF(Z18&lt;AB18,"×",IF(Z18=AB18,"△"))))</f>
        <v/>
      </c>
      <c r="Z18" s="479" t="str">
        <f>IF(AF16="","",AF16)</f>
        <v/>
      </c>
      <c r="AA18" s="481" t="s">
        <v>240</v>
      </c>
      <c r="AB18" s="483" t="str">
        <f>IF(AD16="","",AD16)</f>
        <v/>
      </c>
      <c r="AC18" s="485"/>
      <c r="AD18" s="486"/>
      <c r="AE18" s="486"/>
      <c r="AF18" s="487"/>
      <c r="AG18" s="477" t="str">
        <f>IF(OR(AH18="",AJ18=""),"",IF(AH18&gt;AJ18,"○",IF(AH18&lt;AJ18,"×",IF(AH18=AJ18,"△"))))</f>
        <v>○</v>
      </c>
      <c r="AH18" s="463">
        <v>3</v>
      </c>
      <c r="AI18" s="457" t="s">
        <v>238</v>
      </c>
      <c r="AJ18" s="506">
        <v>0</v>
      </c>
      <c r="AK18" s="477" t="str">
        <f>IF(OR(AL18="",AN18=""),"",IF(AL18&gt;AN18,"○",IF(AL18&lt;AN18,"×",IF(AL18=AN18,"△"))))</f>
        <v/>
      </c>
      <c r="AL18" s="463"/>
      <c r="AM18" s="457" t="s">
        <v>171</v>
      </c>
      <c r="AN18" s="506"/>
      <c r="AO18" s="461" t="str">
        <f>IF(OR(AP18="",AR18=""),"",IF(AP18&gt;AR18,"○",IF(AP18&lt;AR18,"×",IF(AP18=AR18,"△"))))</f>
        <v/>
      </c>
      <c r="AP18" s="463"/>
      <c r="AQ18" s="457" t="s">
        <v>171</v>
      </c>
      <c r="AR18" s="501"/>
      <c r="AS18" s="493">
        <f>COUNTIF(E18:AR19,"○")+COUNTIF(E18:AR19,"×")+COUNTIF(E18:AR19,"△")</f>
        <v>2</v>
      </c>
      <c r="AT18" s="495">
        <f t="shared" ref="AT18" si="25">COUNTIF(E18:AG19,"○")*3+COUNTIF(E18:AG19,"△")</f>
        <v>6</v>
      </c>
      <c r="AU18" s="503">
        <f>IF(AS18=0,0,AT18/(AS18*3))</f>
        <v>1</v>
      </c>
      <c r="AV18" s="467">
        <f>SUM(F18,J18,N18,R18,V18,Z18,AD18,AH18,AL18,AP18)-SUM(H18,L18,P18,T18,X18,AB18,AF18,AJ18,AN18,AR18)</f>
        <v>4</v>
      </c>
      <c r="AW18" s="467">
        <f t="shared" ref="AW18" si="26">SUM(F18,J18,N18,R18,V18,Z18,AD18,AH18,AL18,AP18,)</f>
        <v>4</v>
      </c>
      <c r="AX18" s="472">
        <f t="shared" ref="AX18" si="27">SUM(H18,L18,P18,T18,X18,AB18,AF18,AJ18)-SUM(J18,N18,R18,V18,Z18,AD18,AH18)</f>
        <v>-4</v>
      </c>
      <c r="AY18" s="472">
        <f t="shared" ref="AY18" si="28">SUM(H18,L18,P18,T18,X18,AB18,AF18,AJ18)</f>
        <v>0</v>
      </c>
      <c r="AZ18" s="467">
        <f t="shared" ref="AZ18" si="29">RANK(AU18,$AU$6:$AU$21)</f>
        <v>1</v>
      </c>
      <c r="BA18" s="467">
        <f>RANK(AU18,$AU$6:$AU$67)</f>
        <v>1</v>
      </c>
      <c r="BB18" s="134"/>
    </row>
    <row r="19" spans="1:54" ht="17.25" customHeight="1">
      <c r="A19" s="469" t="str">
        <f ca="1">INDIRECT("U10組合せ!c"&amp;(ROW()-1)/2+4)</f>
        <v>栃木ＳＣ Ｕ１０</v>
      </c>
      <c r="B19" s="470"/>
      <c r="C19" s="470"/>
      <c r="D19" s="471"/>
      <c r="E19" s="478"/>
      <c r="F19" s="480"/>
      <c r="G19" s="482"/>
      <c r="H19" s="484"/>
      <c r="I19" s="478"/>
      <c r="J19" s="480"/>
      <c r="K19" s="482"/>
      <c r="L19" s="484"/>
      <c r="M19" s="478"/>
      <c r="N19" s="480"/>
      <c r="O19" s="482"/>
      <c r="P19" s="484"/>
      <c r="Q19" s="478"/>
      <c r="R19" s="480"/>
      <c r="S19" s="482"/>
      <c r="T19" s="484"/>
      <c r="U19" s="478"/>
      <c r="V19" s="480"/>
      <c r="W19" s="482"/>
      <c r="X19" s="484"/>
      <c r="Y19" s="478"/>
      <c r="Z19" s="480"/>
      <c r="AA19" s="482"/>
      <c r="AB19" s="484"/>
      <c r="AC19" s="488"/>
      <c r="AD19" s="489"/>
      <c r="AE19" s="489"/>
      <c r="AF19" s="490"/>
      <c r="AG19" s="478"/>
      <c r="AH19" s="464"/>
      <c r="AI19" s="458"/>
      <c r="AJ19" s="507"/>
      <c r="AK19" s="478"/>
      <c r="AL19" s="464"/>
      <c r="AM19" s="458"/>
      <c r="AN19" s="507"/>
      <c r="AO19" s="462"/>
      <c r="AP19" s="464"/>
      <c r="AQ19" s="458"/>
      <c r="AR19" s="502"/>
      <c r="AS19" s="494"/>
      <c r="AT19" s="496"/>
      <c r="AU19" s="504"/>
      <c r="AV19" s="505"/>
      <c r="AW19" s="505"/>
      <c r="AX19" s="473"/>
      <c r="AY19" s="473"/>
      <c r="AZ19" s="468"/>
      <c r="BA19" s="468"/>
      <c r="BB19" s="134"/>
    </row>
    <row r="20" spans="1:54" ht="17.25" customHeight="1">
      <c r="A20" s="474" t="s">
        <v>246</v>
      </c>
      <c r="B20" s="475"/>
      <c r="C20" s="475"/>
      <c r="D20" s="476"/>
      <c r="E20" s="477" t="str">
        <f>IF(OR(F20="",H20=""),"",IF(F20&gt;H20,"○",IF(F20&lt;H20,"×",IF(F20=H20,"△"))))</f>
        <v/>
      </c>
      <c r="F20" s="479" t="str">
        <f>IF(AJ6="","",AJ6)</f>
        <v/>
      </c>
      <c r="G20" s="481" t="s">
        <v>240</v>
      </c>
      <c r="H20" s="483" t="str">
        <f>IF(AH6="","",AH6)</f>
        <v/>
      </c>
      <c r="I20" s="477" t="str">
        <f>IF(OR(J20="",L20=""),"",IF(J20&gt;L20,"○",IF(J20&lt;L20,"×",IF(J20=L20,"△"))))</f>
        <v/>
      </c>
      <c r="J20" s="479" t="str">
        <f>IF(AJ8="","",AJ8)</f>
        <v/>
      </c>
      <c r="K20" s="481" t="s">
        <v>240</v>
      </c>
      <c r="L20" s="483" t="str">
        <f>IF(AH8="","",AH8)</f>
        <v/>
      </c>
      <c r="M20" s="477" t="str">
        <f>IF(OR(N20="",P20=""),"",IF(N20&gt;P20,"○",IF(N20&lt;P20,"×",IF(N20=P20,"△"))))</f>
        <v/>
      </c>
      <c r="N20" s="479" t="str">
        <f>IF(AJ10="","",AJ10)</f>
        <v/>
      </c>
      <c r="O20" s="481" t="s">
        <v>240</v>
      </c>
      <c r="P20" s="483" t="str">
        <f>IF(AH10="","",AH10)</f>
        <v/>
      </c>
      <c r="Q20" s="477" t="str">
        <f>IF(OR(R20="",T20=""),"",IF(R20&gt;T20,"○",IF(R20&lt;T20,"×",IF(R20=T20,"△"))))</f>
        <v/>
      </c>
      <c r="R20" s="479" t="str">
        <f>IF(AJ12="","",AJ12)</f>
        <v/>
      </c>
      <c r="S20" s="481" t="s">
        <v>240</v>
      </c>
      <c r="T20" s="483" t="str">
        <f>IF(AH12="","",AH12)</f>
        <v/>
      </c>
      <c r="U20" s="477" t="str">
        <f>IF(OR(V20="",X20=""),"",IF(V20&gt;X20,"○",IF(V20&lt;X20,"×",IF(V20=X20,"△"))))</f>
        <v/>
      </c>
      <c r="V20" s="479" t="str">
        <f>IF(AJ14="","",AJ14)</f>
        <v/>
      </c>
      <c r="W20" s="481" t="s">
        <v>240</v>
      </c>
      <c r="X20" s="483" t="str">
        <f>IF(AH14="","",AH14)</f>
        <v/>
      </c>
      <c r="Y20" s="477" t="str">
        <f>IF(OR(Z20="",AB20=""),"",IF(Z20&gt;AB20,"○",IF(Z20&lt;AB20,"×",IF(Z20=AB20,"△"))))</f>
        <v>○</v>
      </c>
      <c r="Z20" s="479">
        <f>IF(AJ16="","",AJ16)</f>
        <v>5</v>
      </c>
      <c r="AA20" s="481" t="s">
        <v>240</v>
      </c>
      <c r="AB20" s="483">
        <f>IF(AH16="","",AH16)</f>
        <v>0</v>
      </c>
      <c r="AC20" s="477" t="str">
        <f>IF(OR(AD20="",AF20=""),"",IF(AD20&gt;AF20,"○",IF(AD20&lt;AF20,"×",IF(AD20=AF20,"△"))))</f>
        <v>×</v>
      </c>
      <c r="AD20" s="479">
        <f>IF(AJ18="","",AJ18)</f>
        <v>0</v>
      </c>
      <c r="AE20" s="481" t="s">
        <v>240</v>
      </c>
      <c r="AF20" s="483">
        <f>IF(AH18="","",AH18)</f>
        <v>3</v>
      </c>
      <c r="AG20" s="485"/>
      <c r="AH20" s="486"/>
      <c r="AI20" s="486"/>
      <c r="AJ20" s="487"/>
      <c r="AK20" s="477" t="str">
        <f>IF(OR(AL20="",AN20=""),"",IF(AL20&gt;AN20,"○",IF(AL20&lt;AN20,"×",IF(AL20=AN20,"△"))))</f>
        <v/>
      </c>
      <c r="AL20" s="497"/>
      <c r="AM20" s="499" t="s">
        <v>238</v>
      </c>
      <c r="AN20" s="514"/>
      <c r="AO20" s="461" t="str">
        <f>IF(OR(AP20="",AR20=""),"",IF(AP20&gt;AR20,"○",IF(AP20&lt;AR20,"×",IF(AP20=AR20,"△"))))</f>
        <v/>
      </c>
      <c r="AP20" s="463"/>
      <c r="AQ20" s="457" t="s">
        <v>171</v>
      </c>
      <c r="AR20" s="506"/>
      <c r="AS20" s="493">
        <f>COUNTIF(E20:AR21,"○")+COUNTIF(E20:AR21,"×")+COUNTIF(E20:AR21,"△")</f>
        <v>2</v>
      </c>
      <c r="AT20" s="495">
        <f t="shared" ref="AT20" si="30">COUNTIF(E20:AG21,"○")*3+COUNTIF(E20:AG21,"△")</f>
        <v>3</v>
      </c>
      <c r="AU20" s="503">
        <f>IF(AS20=0,0,AT20/(AS20*3))</f>
        <v>0.5</v>
      </c>
      <c r="AV20" s="467">
        <f>SUM(F20,J20,N20,R20,V20,Z20,AD20,AH20,AL20,AP20)-SUM(H20,L20,P20,T20,X20,AB20,AF20,AJ20,AN20,AR20)</f>
        <v>2</v>
      </c>
      <c r="AW20" s="467">
        <f t="shared" ref="AW20" si="31">SUM(F20,J20,N20,R20,V20,Z20,AD20,AH20,AL20,AP20,)</f>
        <v>5</v>
      </c>
      <c r="AX20" s="472">
        <f t="shared" ref="AX20" si="32">SUM(H20,L20,P20,T20,X20,AB20,AF20,AJ20)-SUM(J20,N20,R20,V20,Z20,AD20,AH20)</f>
        <v>-2</v>
      </c>
      <c r="AY20" s="472">
        <f t="shared" ref="AY20" si="33">SUM(H20,L20,P20,T20,X20,AB20,AF20,AJ20)</f>
        <v>3</v>
      </c>
      <c r="AZ20" s="467">
        <f t="shared" ref="AZ20" si="34">RANK(AU20,$AU$6:$AU$21)</f>
        <v>3</v>
      </c>
      <c r="BA20" s="467">
        <f>RANK(AU20,$AU$6:$AU$67)</f>
        <v>9</v>
      </c>
      <c r="BB20" s="134"/>
    </row>
    <row r="21" spans="1:54" ht="17.25" customHeight="1">
      <c r="A21" s="469" t="str">
        <f ca="1">INDIRECT("U10組合せ!c"&amp;(ROW()-1)/2+4)</f>
        <v>ともぞうＳＣ Ｕ１０</v>
      </c>
      <c r="B21" s="470"/>
      <c r="C21" s="470"/>
      <c r="D21" s="471"/>
      <c r="E21" s="478"/>
      <c r="F21" s="480"/>
      <c r="G21" s="482"/>
      <c r="H21" s="484"/>
      <c r="I21" s="478"/>
      <c r="J21" s="480"/>
      <c r="K21" s="482"/>
      <c r="L21" s="484"/>
      <c r="M21" s="478"/>
      <c r="N21" s="480"/>
      <c r="O21" s="482"/>
      <c r="P21" s="484"/>
      <c r="Q21" s="478"/>
      <c r="R21" s="480"/>
      <c r="S21" s="482"/>
      <c r="T21" s="484"/>
      <c r="U21" s="478"/>
      <c r="V21" s="480"/>
      <c r="W21" s="482"/>
      <c r="X21" s="484"/>
      <c r="Y21" s="478"/>
      <c r="Z21" s="480"/>
      <c r="AA21" s="482"/>
      <c r="AB21" s="484"/>
      <c r="AC21" s="478"/>
      <c r="AD21" s="480"/>
      <c r="AE21" s="482"/>
      <c r="AF21" s="484"/>
      <c r="AG21" s="488"/>
      <c r="AH21" s="489"/>
      <c r="AI21" s="489"/>
      <c r="AJ21" s="490"/>
      <c r="AK21" s="478"/>
      <c r="AL21" s="498"/>
      <c r="AM21" s="500"/>
      <c r="AN21" s="515"/>
      <c r="AO21" s="462"/>
      <c r="AP21" s="464"/>
      <c r="AQ21" s="458"/>
      <c r="AR21" s="507"/>
      <c r="AS21" s="494"/>
      <c r="AT21" s="496"/>
      <c r="AU21" s="504"/>
      <c r="AV21" s="505"/>
      <c r="AW21" s="505"/>
      <c r="AX21" s="473"/>
      <c r="AY21" s="473"/>
      <c r="AZ21" s="468"/>
      <c r="BA21" s="468"/>
      <c r="BB21" s="134"/>
    </row>
    <row r="22" spans="1:54" ht="17.25" hidden="1" customHeight="1">
      <c r="A22" s="474" t="s">
        <v>247</v>
      </c>
      <c r="B22" s="475"/>
      <c r="C22" s="475"/>
      <c r="D22" s="476"/>
      <c r="E22" s="477" t="str">
        <f>IF(OR(F22="",H22=""),"",IF(F22&gt;H22,"○",IF(F22&lt;H22,"×",IF(F22=H22,"△"))))</f>
        <v/>
      </c>
      <c r="F22" s="479" t="str">
        <f>IF(AN6="","",AN6)</f>
        <v/>
      </c>
      <c r="G22" s="481" t="s">
        <v>240</v>
      </c>
      <c r="H22" s="483" t="str">
        <f>IF(AL6="","",AL6)</f>
        <v/>
      </c>
      <c r="I22" s="477" t="str">
        <f>IF(OR(J22="",L22=""),"",IF(J22&gt;L22,"○",IF(J22&lt;L22,"×",IF(J22=L22,"△"))))</f>
        <v/>
      </c>
      <c r="J22" s="479" t="str">
        <f>IF(AN8="","",AN8)</f>
        <v/>
      </c>
      <c r="K22" s="481" t="s">
        <v>240</v>
      </c>
      <c r="L22" s="483" t="str">
        <f>IF(AL8="","",AL8)</f>
        <v/>
      </c>
      <c r="M22" s="477" t="str">
        <f>IF(OR(N22="",P22=""),"",IF(N22&gt;P22,"○",IF(N22&lt;P22,"×",IF(N22=P22,"△"))))</f>
        <v/>
      </c>
      <c r="N22" s="479" t="str">
        <f>IF(AN10="","",AN10)</f>
        <v/>
      </c>
      <c r="O22" s="481" t="s">
        <v>240</v>
      </c>
      <c r="P22" s="483" t="str">
        <f>IF(AL10="","",AL10)</f>
        <v/>
      </c>
      <c r="Q22" s="477" t="str">
        <f>IF(OR(R22="",T22=""),"",IF(R22&gt;T22,"○",IF(R22&lt;T22,"×",IF(R22=T22,"△"))))</f>
        <v/>
      </c>
      <c r="R22" s="479" t="str">
        <f>IF(AN12="","",AN12)</f>
        <v/>
      </c>
      <c r="S22" s="481" t="s">
        <v>240</v>
      </c>
      <c r="T22" s="483" t="str">
        <f>IF(AL12="","",AL12)</f>
        <v/>
      </c>
      <c r="U22" s="477" t="str">
        <f>IF(OR(V22="",X22=""),"",IF(V22&gt;X22,"○",IF(V22&lt;X22,"×",IF(V22=X22,"△"))))</f>
        <v/>
      </c>
      <c r="V22" s="479" t="str">
        <f>IF(AN14="","",AN14)</f>
        <v/>
      </c>
      <c r="W22" s="481" t="s">
        <v>240</v>
      </c>
      <c r="X22" s="483" t="str">
        <f>IF(AL14="","",AL14)</f>
        <v/>
      </c>
      <c r="Y22" s="477" t="str">
        <f>IF(OR(Z22="",AB22=""),"",IF(Z22&gt;AB22,"○",IF(Z22&lt;AB22,"×",IF(Z22=AB22,"△"))))</f>
        <v/>
      </c>
      <c r="Z22" s="479" t="str">
        <f>IF(AN16="","",AN16)</f>
        <v/>
      </c>
      <c r="AA22" s="481" t="s">
        <v>240</v>
      </c>
      <c r="AB22" s="483" t="str">
        <f>IF(AL16="","",AL16)</f>
        <v/>
      </c>
      <c r="AC22" s="477" t="str">
        <f>IF(OR(AD22="",AF22=""),"",IF(AD22&gt;AF22,"○",IF(AD22&lt;AF22,"×",IF(AD22=AF22,"△"))))</f>
        <v/>
      </c>
      <c r="AD22" s="479" t="str">
        <f>IF(AN18="","",AN18)</f>
        <v/>
      </c>
      <c r="AE22" s="481" t="s">
        <v>240</v>
      </c>
      <c r="AF22" s="483" t="str">
        <f>IF(AL18="","",AL18)</f>
        <v/>
      </c>
      <c r="AG22" s="477" t="str">
        <f>IF(OR(AH22="",AJ22=""),"",IF(AH22&gt;AJ22,"○",IF(AH22&lt;AJ22,"×",IF(AH22=AJ22,"△"))))</f>
        <v/>
      </c>
      <c r="AH22" s="479" t="str">
        <f>IF(AN20="","",AN20)</f>
        <v/>
      </c>
      <c r="AI22" s="481" t="s">
        <v>240</v>
      </c>
      <c r="AJ22" s="483" t="str">
        <f>IF(AL20="","",AL20)</f>
        <v/>
      </c>
      <c r="AK22" s="485"/>
      <c r="AL22" s="486"/>
      <c r="AM22" s="486"/>
      <c r="AN22" s="487"/>
      <c r="AO22" s="477" t="str">
        <f>IF(OR(AP22="",AR22=""),"",IF(AP22&gt;AR22,"○",IF(AP22&lt;AR22,"×",IF(AP22=AR22,"△"))))</f>
        <v/>
      </c>
      <c r="AP22" s="497"/>
      <c r="AQ22" s="499" t="s">
        <v>238</v>
      </c>
      <c r="AR22" s="491"/>
      <c r="AS22" s="493">
        <f>COUNTIF(E22:AR23,"○")+COUNTIF(E22:AR23,"×")+COUNTIF(E22:AR23,"△")</f>
        <v>0</v>
      </c>
      <c r="AT22" s="495">
        <f>COUNTIF(E22:AR23,"○")*3+COUNTIF(E22:AR23,"△")</f>
        <v>0</v>
      </c>
      <c r="AU22" s="467">
        <f>IF(AS22=0,0,AT22/(AS22*3))</f>
        <v>0</v>
      </c>
      <c r="AV22" s="467">
        <f>SUM(F22,J22,N22,R22,V22,Z22,AD22,AH22,AL22,AP22)-SUM(H22,L22,P22,T22,X22,AB22,AF22,AJ22,AN22,AR22)</f>
        <v>0</v>
      </c>
      <c r="AW22" s="467">
        <f t="shared" ref="AW22" si="35">SUM(F22,J22,N22,R22,V22,Z22,AD22,AH22,AL22,AP22,)</f>
        <v>0</v>
      </c>
      <c r="AX22" s="145"/>
      <c r="AY22" s="145"/>
      <c r="AZ22" s="467">
        <f>RANK(AU22,$AU$6:$AU$25)</f>
        <v>8</v>
      </c>
      <c r="BA22" s="467">
        <f>RANK(AU22,$AU$6:$AU$67)</f>
        <v>15</v>
      </c>
      <c r="BB22" s="134"/>
    </row>
    <row r="23" spans="1:54" ht="17.25" hidden="1" customHeight="1">
      <c r="A23" s="469" t="str">
        <f ca="1">INDIRECT("U10組合せ!c"&amp;(ROW()-1)/2+4)</f>
        <v>１節</v>
      </c>
      <c r="B23" s="470"/>
      <c r="C23" s="470"/>
      <c r="D23" s="471"/>
      <c r="E23" s="478"/>
      <c r="F23" s="480"/>
      <c r="G23" s="482"/>
      <c r="H23" s="484"/>
      <c r="I23" s="478"/>
      <c r="J23" s="480"/>
      <c r="K23" s="482"/>
      <c r="L23" s="484"/>
      <c r="M23" s="478"/>
      <c r="N23" s="480"/>
      <c r="O23" s="482"/>
      <c r="P23" s="484"/>
      <c r="Q23" s="478"/>
      <c r="R23" s="480"/>
      <c r="S23" s="482"/>
      <c r="T23" s="484"/>
      <c r="U23" s="478"/>
      <c r="V23" s="480"/>
      <c r="W23" s="482"/>
      <c r="X23" s="484"/>
      <c r="Y23" s="478"/>
      <c r="Z23" s="480"/>
      <c r="AA23" s="482"/>
      <c r="AB23" s="484"/>
      <c r="AC23" s="478"/>
      <c r="AD23" s="480"/>
      <c r="AE23" s="482"/>
      <c r="AF23" s="484"/>
      <c r="AG23" s="478"/>
      <c r="AH23" s="480"/>
      <c r="AI23" s="482"/>
      <c r="AJ23" s="484"/>
      <c r="AK23" s="488"/>
      <c r="AL23" s="489"/>
      <c r="AM23" s="489"/>
      <c r="AN23" s="490"/>
      <c r="AO23" s="478"/>
      <c r="AP23" s="498"/>
      <c r="AQ23" s="500"/>
      <c r="AR23" s="492"/>
      <c r="AS23" s="494"/>
      <c r="AT23" s="496"/>
      <c r="AU23" s="468"/>
      <c r="AV23" s="468"/>
      <c r="AW23" s="468"/>
      <c r="AX23" s="148"/>
      <c r="AY23" s="148"/>
      <c r="AZ23" s="468"/>
      <c r="BA23" s="468"/>
      <c r="BB23" s="134"/>
    </row>
    <row r="24" spans="1:54" ht="17.25" hidden="1" customHeight="1">
      <c r="A24" s="474" t="s">
        <v>248</v>
      </c>
      <c r="B24" s="475"/>
      <c r="C24" s="475"/>
      <c r="D24" s="476"/>
      <c r="E24" s="520" t="str">
        <f>IF(OR(F24="",H24=""),"",IF(F24&gt;H24,"○",IF(F24&lt;$H24,"×",IF(F24=H24,"△"))))</f>
        <v/>
      </c>
      <c r="F24" s="522" t="str">
        <f>IF(AR6="","",AR6)</f>
        <v/>
      </c>
      <c r="G24" s="516" t="s">
        <v>240</v>
      </c>
      <c r="H24" s="518" t="str">
        <f>IF(AP6="","",AP6)</f>
        <v/>
      </c>
      <c r="I24" s="520" t="str">
        <f>IF(OR(J24="",L24=""),"",IF(J24&gt;L24,"○",IF(J24&lt;L24,"×",IF(J24=L24,"△"))))</f>
        <v/>
      </c>
      <c r="J24" s="522" t="str">
        <f>IF(AR8="","",AR8)</f>
        <v/>
      </c>
      <c r="K24" s="516" t="s">
        <v>240</v>
      </c>
      <c r="L24" s="518" t="str">
        <f>IF(AP8="","",AP8)</f>
        <v/>
      </c>
      <c r="M24" s="520" t="str">
        <f>IF(OR(N24="",P24=""),"",IF(N24&gt;P24,"○",IF(N24&lt;P24,"×",IF(N24=P24,"△"))))</f>
        <v/>
      </c>
      <c r="N24" s="522" t="str">
        <f>IF(AR10="","",AR10)</f>
        <v/>
      </c>
      <c r="O24" s="516" t="s">
        <v>240</v>
      </c>
      <c r="P24" s="518" t="str">
        <f>IF(AP10="","",AP10)</f>
        <v/>
      </c>
      <c r="Q24" s="520" t="str">
        <f>IF(OR(R24="",T24=""),"",IF(R24&gt;T24,"○",IF(R24&lt;T24,"×",IF(R24=T24,"△"))))</f>
        <v/>
      </c>
      <c r="R24" s="522" t="str">
        <f>IF(AR12="","",AR12)</f>
        <v/>
      </c>
      <c r="S24" s="516" t="s">
        <v>240</v>
      </c>
      <c r="T24" s="518" t="str">
        <f>IF(AP12="","",AP12)</f>
        <v/>
      </c>
      <c r="U24" s="520" t="str">
        <f>IF(OR(V24="",X24=""),"",IF(V24&gt;X24,"○",IF(V24&lt;X24,"×",IF(V24=X24,"△"))))</f>
        <v/>
      </c>
      <c r="V24" s="522" t="str">
        <f>IF(AR14="","",AR14)</f>
        <v/>
      </c>
      <c r="W24" s="516" t="s">
        <v>240</v>
      </c>
      <c r="X24" s="518" t="str">
        <f>IF(AP14="","",AP14)</f>
        <v/>
      </c>
      <c r="Y24" s="520" t="str">
        <f>IF(OR(Z24="",AB24=""),"",IF(Z24&gt;AB24,"○",IF(Z24&lt;AB24,"×",IF(Z24=AB24,"△"))))</f>
        <v/>
      </c>
      <c r="Z24" s="522" t="str">
        <f>IF(AR16="","",AR16)</f>
        <v/>
      </c>
      <c r="AA24" s="516" t="s">
        <v>240</v>
      </c>
      <c r="AB24" s="518" t="str">
        <f>IF(AP16="","",AP16)</f>
        <v/>
      </c>
      <c r="AC24" s="520" t="str">
        <f>IF(OR(AD24="",AF24=""),"",IF(AD24&gt;AF24,"○",IF(AD24&lt;AF24,"×",IF(AD24=AF24,"△"))))</f>
        <v/>
      </c>
      <c r="AD24" s="522" t="str">
        <f>IF(AR18="","",AR18)</f>
        <v/>
      </c>
      <c r="AE24" s="516" t="s">
        <v>240</v>
      </c>
      <c r="AF24" s="518" t="str">
        <f>IF(AP18="","",AP18)</f>
        <v/>
      </c>
      <c r="AG24" s="520" t="str">
        <f>IF(OR(AH24="",AJ24=""),"",IF(AH24&gt;AJ24,"○",IF(AH24&lt;AJ24,"×",IF(AH24=AJ24,"△"))))</f>
        <v/>
      </c>
      <c r="AH24" s="522" t="str">
        <f>IF(AR20="","",AR20)</f>
        <v/>
      </c>
      <c r="AI24" s="516" t="s">
        <v>240</v>
      </c>
      <c r="AJ24" s="518" t="str">
        <f>IF(AP20="","",AP20)</f>
        <v/>
      </c>
      <c r="AK24" s="520" t="str">
        <f>IF(OR(AL24="",AN24=""),"",IF(AL24&gt;AN24,"○",IF(AL24&lt;AN24,"×",IF(AL24=AN24,"△"))))</f>
        <v/>
      </c>
      <c r="AL24" s="522" t="str">
        <f>IF(AR22="","",AR22)</f>
        <v/>
      </c>
      <c r="AM24" s="516" t="s">
        <v>240</v>
      </c>
      <c r="AN24" s="518" t="str">
        <f>IF(AP22="","",AP22)</f>
        <v/>
      </c>
      <c r="AO24" s="135"/>
      <c r="AP24" s="136"/>
      <c r="AQ24" s="136"/>
      <c r="AR24" s="136"/>
      <c r="AS24" s="493">
        <f>COUNTIF(E24:AR25,"○")+COUNTIF(E24:AR25,"×")+COUNTIF(E24:AR25,"△")</f>
        <v>0</v>
      </c>
      <c r="AT24" s="495">
        <f>COUNTIF(E24:AR25,"○")*3+COUNTIF(E24:AR25,"△")</f>
        <v>0</v>
      </c>
      <c r="AU24" s="467">
        <f>IF(AS24=0,0,AT24/(AS24*3))</f>
        <v>0</v>
      </c>
      <c r="AV24" s="467">
        <f>SUM(F24,J24,N24,R24,V24,Z24,AD24,AH24,AL24,AP24)-SUM(H24,L24,P24,T24,X24,AB24,AF24,AJ24,AN24,AR24)</f>
        <v>0</v>
      </c>
      <c r="AW24" s="467">
        <f t="shared" ref="AW24" si="36">SUM(F24,J24,N24,R24,V24,Z24,AD24,AH24,AL24,AP24,)</f>
        <v>0</v>
      </c>
      <c r="AX24" s="145"/>
      <c r="AY24" s="145"/>
      <c r="AZ24" s="467">
        <f>RANK(AU24,$AU$6:$AU$25)</f>
        <v>8</v>
      </c>
      <c r="BA24" s="467">
        <f>RANK(AU24,$AU$6:$AU$67)</f>
        <v>15</v>
      </c>
      <c r="BB24" s="134"/>
    </row>
    <row r="25" spans="1:54" ht="17.25" hidden="1" customHeight="1">
      <c r="A25" s="469">
        <f ca="1">INDIRECT("U10組合せ!c"&amp;(ROW()-1)/2+4)</f>
        <v>0</v>
      </c>
      <c r="B25" s="470"/>
      <c r="C25" s="470"/>
      <c r="D25" s="471"/>
      <c r="E25" s="521"/>
      <c r="F25" s="523"/>
      <c r="G25" s="517"/>
      <c r="H25" s="519"/>
      <c r="I25" s="521"/>
      <c r="J25" s="523"/>
      <c r="K25" s="517"/>
      <c r="L25" s="519"/>
      <c r="M25" s="521"/>
      <c r="N25" s="523"/>
      <c r="O25" s="517"/>
      <c r="P25" s="519"/>
      <c r="Q25" s="521"/>
      <c r="R25" s="523"/>
      <c r="S25" s="517"/>
      <c r="T25" s="519"/>
      <c r="U25" s="521"/>
      <c r="V25" s="523"/>
      <c r="W25" s="517"/>
      <c r="X25" s="519"/>
      <c r="Y25" s="521"/>
      <c r="Z25" s="523"/>
      <c r="AA25" s="517"/>
      <c r="AB25" s="519"/>
      <c r="AC25" s="521"/>
      <c r="AD25" s="523"/>
      <c r="AE25" s="517"/>
      <c r="AF25" s="519"/>
      <c r="AG25" s="521"/>
      <c r="AH25" s="523"/>
      <c r="AI25" s="517"/>
      <c r="AJ25" s="519"/>
      <c r="AK25" s="521"/>
      <c r="AL25" s="523"/>
      <c r="AM25" s="517"/>
      <c r="AN25" s="519"/>
      <c r="AO25" s="137"/>
      <c r="AP25" s="137"/>
      <c r="AQ25" s="137"/>
      <c r="AR25" s="137"/>
      <c r="AS25" s="494"/>
      <c r="AT25" s="496"/>
      <c r="AU25" s="468"/>
      <c r="AV25" s="468"/>
      <c r="AW25" s="468"/>
      <c r="AX25" s="148"/>
      <c r="AY25" s="148"/>
      <c r="AZ25" s="468"/>
      <c r="BA25" s="468"/>
      <c r="BB25" s="134"/>
    </row>
    <row r="26" spans="1:54" ht="21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9"/>
      <c r="AV26" s="139"/>
      <c r="AW26" s="139"/>
      <c r="AX26" s="139"/>
      <c r="AY26" s="139"/>
      <c r="AZ26" s="139"/>
    </row>
    <row r="27" spans="1:54" ht="44.25">
      <c r="A27" s="453" t="s">
        <v>249</v>
      </c>
      <c r="B27" s="453"/>
      <c r="C27" s="453"/>
      <c r="D27" s="453"/>
      <c r="E27" s="453" t="str">
        <f ca="1">A29</f>
        <v>ＦＣアリーバ</v>
      </c>
      <c r="F27" s="453"/>
      <c r="G27" s="453"/>
      <c r="H27" s="453"/>
      <c r="I27" s="454" t="str">
        <f ca="1">A31</f>
        <v>ＳＵＧＡＯ.ＳＣ</v>
      </c>
      <c r="J27" s="454"/>
      <c r="K27" s="454"/>
      <c r="L27" s="454"/>
      <c r="M27" s="454" t="str">
        <f ca="1">A33</f>
        <v>ブラッドレスＳＣ</v>
      </c>
      <c r="N27" s="454"/>
      <c r="O27" s="454"/>
      <c r="P27" s="454"/>
      <c r="Q27" s="454" t="str">
        <f ca="1">A35</f>
        <v>陽東ＳＳＳ</v>
      </c>
      <c r="R27" s="454"/>
      <c r="S27" s="454"/>
      <c r="T27" s="454"/>
      <c r="U27" s="453" t="str">
        <f ca="1">A37</f>
        <v>石井ＦＣ</v>
      </c>
      <c r="V27" s="453"/>
      <c r="W27" s="453"/>
      <c r="X27" s="453"/>
      <c r="Y27" s="454" t="str">
        <f ca="1">A39</f>
        <v>みはらＳＣｊｒ</v>
      </c>
      <c r="Z27" s="454"/>
      <c r="AA27" s="454"/>
      <c r="AB27" s="454"/>
      <c r="AC27" s="454" t="str">
        <f ca="1">A41</f>
        <v>宝木キッカーズ</v>
      </c>
      <c r="AD27" s="454"/>
      <c r="AE27" s="454"/>
      <c r="AF27" s="454"/>
      <c r="AG27" s="454" t="str">
        <f ca="1">A43</f>
        <v>宇都宮北部ＦＣトレ</v>
      </c>
      <c r="AH27" s="454"/>
      <c r="AI27" s="454"/>
      <c r="AJ27" s="454"/>
      <c r="AK27" s="454" t="str">
        <f ca="1">A45</f>
        <v>１節</v>
      </c>
      <c r="AL27" s="454"/>
      <c r="AM27" s="454"/>
      <c r="AN27" s="454"/>
      <c r="AO27" s="140"/>
      <c r="AP27" s="140"/>
      <c r="AQ27" s="140"/>
      <c r="AR27" s="140"/>
      <c r="AS27" s="128" t="s">
        <v>230</v>
      </c>
      <c r="AT27" s="129" t="s">
        <v>231</v>
      </c>
      <c r="AU27" s="130" t="s">
        <v>232</v>
      </c>
      <c r="AV27" s="130" t="s">
        <v>233</v>
      </c>
      <c r="AW27" s="130" t="s">
        <v>234</v>
      </c>
      <c r="AX27" s="150" t="s">
        <v>233</v>
      </c>
      <c r="AY27" s="150" t="s">
        <v>234</v>
      </c>
      <c r="AZ27" s="131" t="s">
        <v>235</v>
      </c>
      <c r="BA27" s="132" t="s">
        <v>236</v>
      </c>
      <c r="BB27" s="133"/>
    </row>
    <row r="28" spans="1:54" ht="17.25" customHeight="1">
      <c r="A28" s="474" t="s">
        <v>250</v>
      </c>
      <c r="B28" s="475"/>
      <c r="C28" s="475"/>
      <c r="D28" s="475"/>
      <c r="E28" s="485"/>
      <c r="F28" s="486"/>
      <c r="G28" s="486"/>
      <c r="H28" s="487"/>
      <c r="I28" s="477" t="str">
        <f>IF(OR(J28="",L28=""),"",IF(J28&gt;L28,"○",IF(J28&lt;L28,"×",IF(J28=L28,"△"))))</f>
        <v>○</v>
      </c>
      <c r="J28" s="510">
        <v>14</v>
      </c>
      <c r="K28" s="481" t="s">
        <v>171</v>
      </c>
      <c r="L28" s="508">
        <v>0</v>
      </c>
      <c r="M28" s="477" t="str">
        <f>IF(OR(N28="",P28=""),"",IF(N28&gt;P28,"○",IF(N28&lt;P28,"×",IF(N28=P28,"△"))))</f>
        <v/>
      </c>
      <c r="N28" s="510"/>
      <c r="O28" s="481" t="s">
        <v>171</v>
      </c>
      <c r="P28" s="508"/>
      <c r="Q28" s="477" t="str">
        <f>IF(OR(R28="",T28=""),"",IF(R28&gt;T28,"○",IF(R28&lt;T28,"×",IF(R28=T28,"△"))))</f>
        <v>△</v>
      </c>
      <c r="R28" s="510">
        <v>1</v>
      </c>
      <c r="S28" s="481" t="s">
        <v>171</v>
      </c>
      <c r="T28" s="508">
        <v>1</v>
      </c>
      <c r="U28" s="477" t="str">
        <f>IF(OR(V28="",X28=""),"",IF(V28&gt;X28,"○",IF(V28&lt;X28,"×",IF(V28=X28,"△"))))</f>
        <v/>
      </c>
      <c r="V28" s="463"/>
      <c r="W28" s="457" t="s">
        <v>171</v>
      </c>
      <c r="X28" s="465"/>
      <c r="Y28" s="461" t="str">
        <f>IF(OR(Z28="",AB28=""),"",IF(Z28&gt;AB28,"○",IF(Z28&lt;AB28,"×",IF(Z28=AB28,"△"))))</f>
        <v/>
      </c>
      <c r="Z28" s="463"/>
      <c r="AA28" s="457" t="s">
        <v>171</v>
      </c>
      <c r="AB28" s="465"/>
      <c r="AC28" s="461" t="str">
        <f>IF(OR(AD28="",AF28=""),"",IF(AD28&gt;AF28,"○",IF(AD28&lt;AF28,"×",IF(AD28=AF28,"△"))))</f>
        <v/>
      </c>
      <c r="AD28" s="463"/>
      <c r="AE28" s="457" t="s">
        <v>171</v>
      </c>
      <c r="AF28" s="465"/>
      <c r="AG28" s="461" t="str">
        <f>IF(OR(AH28="",AJ28=""),"",IF(AH28&gt;AJ28,"○",IF(AH28&lt;AJ28,"×",IF(AH28=AJ28,"△"))))</f>
        <v/>
      </c>
      <c r="AH28" s="463"/>
      <c r="AI28" s="457" t="s">
        <v>171</v>
      </c>
      <c r="AJ28" s="465"/>
      <c r="AK28" s="461" t="str">
        <f>IF(OR(AL28="",AN28=""),"",IF(AL28&gt;AN28,"○",IF(AL28&lt;AN28,"×",IF(AL28=AN28,"△"))))</f>
        <v/>
      </c>
      <c r="AL28" s="463"/>
      <c r="AM28" s="457" t="s">
        <v>171</v>
      </c>
      <c r="AN28" s="465"/>
      <c r="AO28" s="141"/>
      <c r="AP28" s="141"/>
      <c r="AQ28" s="141"/>
      <c r="AR28" s="141"/>
      <c r="AS28" s="493">
        <f>COUNTIF(E28:AN29,"○")+COUNTIF(E28:AN29,"×")+COUNTIF(E28:AN29,"△")</f>
        <v>2</v>
      </c>
      <c r="AT28" s="495">
        <f>COUNTIF(E28:AG29,"○")*3+COUNTIF(E28:AG29,"△")</f>
        <v>4</v>
      </c>
      <c r="AU28" s="503">
        <f>IF(AS28=0,0,AT28/(AS28*3))</f>
        <v>0.66666666666666663</v>
      </c>
      <c r="AV28" s="467">
        <f>SUM(F28,J28,N28,R28,V28,Z28,AD28,AH28,AL28,AP28)-SUM(H28,L28,P28,T28,X28,AB28,AF28,AJ28,AN28,AR28)</f>
        <v>14</v>
      </c>
      <c r="AW28" s="467">
        <f t="shared" ref="AW28:AW44" si="37">SUM(F28,J28,N28,R28,V28,Z28,AD28,AH28,AL28,AP28,)</f>
        <v>15</v>
      </c>
      <c r="AX28" s="472">
        <f>SUM(H28,L28,P28,T28,X28,AB28,AF28,AJ28)-SUM(J28,N28,R28,V28,Z28,AD28,AH28)</f>
        <v>-14</v>
      </c>
      <c r="AY28" s="472">
        <f>SUM(H28,L28,P28,T28,X28,AB28,AF28,AJ28)</f>
        <v>1</v>
      </c>
      <c r="AZ28" s="467" t="e">
        <f>RANK(AU28,$AU$6:$AU$21)</f>
        <v>#N/A</v>
      </c>
      <c r="BA28" s="467">
        <f>RANK(AU28,$AU$6:$AU$67)</f>
        <v>7</v>
      </c>
      <c r="BB28" s="134"/>
    </row>
    <row r="29" spans="1:54" ht="17.25" customHeight="1">
      <c r="A29" s="469" t="str">
        <f ca="1">INDIRECT("U10組合せ!e"&amp;(ROW()-1)/2-7)</f>
        <v>ＦＣアリーバ</v>
      </c>
      <c r="B29" s="470"/>
      <c r="C29" s="470"/>
      <c r="D29" s="471"/>
      <c r="E29" s="488"/>
      <c r="F29" s="489"/>
      <c r="G29" s="489"/>
      <c r="H29" s="490"/>
      <c r="I29" s="478"/>
      <c r="J29" s="511"/>
      <c r="K29" s="482"/>
      <c r="L29" s="509"/>
      <c r="M29" s="478"/>
      <c r="N29" s="511"/>
      <c r="O29" s="482"/>
      <c r="P29" s="509"/>
      <c r="Q29" s="478"/>
      <c r="R29" s="511"/>
      <c r="S29" s="482"/>
      <c r="T29" s="509"/>
      <c r="U29" s="478"/>
      <c r="V29" s="464"/>
      <c r="W29" s="458"/>
      <c r="X29" s="466"/>
      <c r="Y29" s="462"/>
      <c r="Z29" s="464"/>
      <c r="AA29" s="458"/>
      <c r="AB29" s="466"/>
      <c r="AC29" s="462"/>
      <c r="AD29" s="464"/>
      <c r="AE29" s="458"/>
      <c r="AF29" s="466"/>
      <c r="AG29" s="462"/>
      <c r="AH29" s="464"/>
      <c r="AI29" s="458"/>
      <c r="AJ29" s="466"/>
      <c r="AK29" s="462"/>
      <c r="AL29" s="464"/>
      <c r="AM29" s="458"/>
      <c r="AN29" s="466"/>
      <c r="AO29" s="142"/>
      <c r="AP29" s="142"/>
      <c r="AQ29" s="142"/>
      <c r="AR29" s="142"/>
      <c r="AS29" s="494"/>
      <c r="AT29" s="496"/>
      <c r="AU29" s="504"/>
      <c r="AV29" s="505"/>
      <c r="AW29" s="505"/>
      <c r="AX29" s="473"/>
      <c r="AY29" s="473"/>
      <c r="AZ29" s="468"/>
      <c r="BA29" s="468"/>
      <c r="BB29" s="134"/>
    </row>
    <row r="30" spans="1:54" ht="17.25" customHeight="1">
      <c r="A30" s="474" t="s">
        <v>251</v>
      </c>
      <c r="B30" s="475"/>
      <c r="C30" s="475"/>
      <c r="D30" s="476"/>
      <c r="E30" s="477" t="str">
        <f>IF(OR(F30="",H30=""),"",IF(F30&gt;H30,"○",IF(F30&lt;H30,"×",IF(F30=H30,"△"))))</f>
        <v>×</v>
      </c>
      <c r="F30" s="479">
        <f>IF(L28="","",L28)</f>
        <v>0</v>
      </c>
      <c r="G30" s="481" t="s">
        <v>171</v>
      </c>
      <c r="H30" s="483">
        <f>IF(J28="","",J28)</f>
        <v>14</v>
      </c>
      <c r="I30" s="485"/>
      <c r="J30" s="486"/>
      <c r="K30" s="486"/>
      <c r="L30" s="487"/>
      <c r="M30" s="477" t="str">
        <f>IF(OR(N30="",P30=""),"",IF(N30&gt;P30,"○",IF(N30&lt;P30,"×",IF(N30=P30,"△"))))</f>
        <v>○</v>
      </c>
      <c r="N30" s="510">
        <v>5</v>
      </c>
      <c r="O30" s="481" t="s">
        <v>171</v>
      </c>
      <c r="P30" s="508">
        <v>1</v>
      </c>
      <c r="Q30" s="477" t="str">
        <f>IF(OR(R30="",T30=""),"",IF(R30&gt;T30,"○",IF(R30&lt;T30,"×",IF(R30=T30,"△"))))</f>
        <v/>
      </c>
      <c r="R30" s="510"/>
      <c r="S30" s="481" t="s">
        <v>171</v>
      </c>
      <c r="T30" s="508"/>
      <c r="U30" s="477" t="str">
        <f>IF(OR(V30="",X30=""),"",IF(V30&gt;X30,"○",IF(V30&lt;X30,"×",IF(V30=X30,"△"))))</f>
        <v/>
      </c>
      <c r="V30" s="463"/>
      <c r="W30" s="457" t="s">
        <v>171</v>
      </c>
      <c r="X30" s="465"/>
      <c r="Y30" s="461" t="str">
        <f>IF(OR(Z30="",AB30=""),"",IF(Z30&gt;AB30,"○",IF(Z30&lt;AB30,"×",IF(Z30=AB30,"△"))))</f>
        <v/>
      </c>
      <c r="Z30" s="463"/>
      <c r="AA30" s="457" t="s">
        <v>171</v>
      </c>
      <c r="AB30" s="465"/>
      <c r="AC30" s="461" t="str">
        <f>IF(OR(AD30="",AF30=""),"",IF(AD30&gt;AF30,"○",IF(AD30&lt;AF30,"×",IF(AD30=AF30,"△"))))</f>
        <v/>
      </c>
      <c r="AD30" s="463"/>
      <c r="AE30" s="457" t="s">
        <v>171</v>
      </c>
      <c r="AF30" s="465"/>
      <c r="AG30" s="461" t="str">
        <f>IF(OR(AH30="",AJ30=""),"",IF(AH30&gt;AJ30,"○",IF(AH30&lt;AJ30,"×",IF(AH30=AJ30,"△"))))</f>
        <v/>
      </c>
      <c r="AH30" s="463"/>
      <c r="AI30" s="457" t="s">
        <v>171</v>
      </c>
      <c r="AJ30" s="465"/>
      <c r="AK30" s="461" t="str">
        <f>IF(OR(AL30="",AN30=""),"",IF(AL30&gt;AN30,"○",IF(AL30&lt;AN30,"×",IF(AL30=AN30,"△"))))</f>
        <v/>
      </c>
      <c r="AL30" s="463"/>
      <c r="AM30" s="457" t="s">
        <v>171</v>
      </c>
      <c r="AN30" s="465"/>
      <c r="AO30" s="141"/>
      <c r="AP30" s="141"/>
      <c r="AQ30" s="141"/>
      <c r="AR30" s="141"/>
      <c r="AS30" s="493">
        <f>COUNTIF(E30:AN31,"○")+COUNTIF(E30:AN31,"×")+COUNTIF(E30:AN31,"△")</f>
        <v>2</v>
      </c>
      <c r="AT30" s="495">
        <f t="shared" ref="AT30" si="38">COUNTIF(E30:AG31,"○")*3+COUNTIF(E30:AG31,"△")</f>
        <v>3</v>
      </c>
      <c r="AU30" s="503">
        <f>IF(AS30=0,0,AT30/(AS30*3))</f>
        <v>0.5</v>
      </c>
      <c r="AV30" s="467">
        <f>SUM(F28,J28,N28,R28,V28,Z28,AD28,AH28,AL28,AP28)-SUM(H28,L28,P28,T28,X28,AB28,AF28,AJ28,AN28,AR28)</f>
        <v>14</v>
      </c>
      <c r="AW30" s="467">
        <f t="shared" si="37"/>
        <v>5</v>
      </c>
      <c r="AX30" s="472">
        <f t="shared" ref="AX30" si="39">SUM(H30,L30,P30,T30,X30,AB30,AF30,AJ30)-SUM(J30,N30,R30,V30,Z30,AD30,AH30)</f>
        <v>10</v>
      </c>
      <c r="AY30" s="472">
        <f t="shared" ref="AY30" si="40">SUM(H30,L30,P30,T30,X30,AB30,AF30,AJ30)</f>
        <v>15</v>
      </c>
      <c r="AZ30" s="467">
        <f t="shared" ref="AZ30" si="41">RANK(AU30,$AU$6:$AU$21)</f>
        <v>3</v>
      </c>
      <c r="BA30" s="467">
        <f>RANK(AU30,$AU$6:$AU$67)</f>
        <v>9</v>
      </c>
      <c r="BB30" s="134"/>
    </row>
    <row r="31" spans="1:54" ht="17.25" customHeight="1">
      <c r="A31" s="469" t="str">
        <f ca="1">INDIRECT("U10組合せ!e"&amp;(ROW()-1)/2-7)</f>
        <v>ＳＵＧＡＯ.ＳＣ</v>
      </c>
      <c r="B31" s="470"/>
      <c r="C31" s="470"/>
      <c r="D31" s="471"/>
      <c r="E31" s="478"/>
      <c r="F31" s="480"/>
      <c r="G31" s="482"/>
      <c r="H31" s="484"/>
      <c r="I31" s="488"/>
      <c r="J31" s="489"/>
      <c r="K31" s="489"/>
      <c r="L31" s="490"/>
      <c r="M31" s="478"/>
      <c r="N31" s="511"/>
      <c r="O31" s="482"/>
      <c r="P31" s="509"/>
      <c r="Q31" s="478"/>
      <c r="R31" s="511"/>
      <c r="S31" s="482"/>
      <c r="T31" s="509"/>
      <c r="U31" s="478"/>
      <c r="V31" s="464"/>
      <c r="W31" s="458"/>
      <c r="X31" s="466"/>
      <c r="Y31" s="462"/>
      <c r="Z31" s="464"/>
      <c r="AA31" s="458"/>
      <c r="AB31" s="466"/>
      <c r="AC31" s="462"/>
      <c r="AD31" s="464"/>
      <c r="AE31" s="458"/>
      <c r="AF31" s="466"/>
      <c r="AG31" s="462"/>
      <c r="AH31" s="464"/>
      <c r="AI31" s="458"/>
      <c r="AJ31" s="466"/>
      <c r="AK31" s="462"/>
      <c r="AL31" s="464"/>
      <c r="AM31" s="458"/>
      <c r="AN31" s="466"/>
      <c r="AO31" s="142"/>
      <c r="AP31" s="142"/>
      <c r="AQ31" s="142"/>
      <c r="AR31" s="142"/>
      <c r="AS31" s="494"/>
      <c r="AT31" s="496"/>
      <c r="AU31" s="504"/>
      <c r="AV31" s="505"/>
      <c r="AW31" s="505"/>
      <c r="AX31" s="473"/>
      <c r="AY31" s="473"/>
      <c r="AZ31" s="468"/>
      <c r="BA31" s="468"/>
      <c r="BB31" s="134"/>
    </row>
    <row r="32" spans="1:54" ht="17.25" customHeight="1">
      <c r="A32" s="474" t="s">
        <v>252</v>
      </c>
      <c r="B32" s="475"/>
      <c r="C32" s="475"/>
      <c r="D32" s="476"/>
      <c r="E32" s="477" t="str">
        <f>IF(OR(F32="",H32=""),"",IF(F32&gt;H32,"○",IF(F32&lt;H32,"×",IF(F32=H32,"△"))))</f>
        <v/>
      </c>
      <c r="F32" s="479" t="str">
        <f>IF(P28="","",P28)</f>
        <v/>
      </c>
      <c r="G32" s="481" t="s">
        <v>171</v>
      </c>
      <c r="H32" s="483" t="str">
        <f>IF(N28="","",N28)</f>
        <v/>
      </c>
      <c r="I32" s="477" t="str">
        <f>IF(OR(J32="",L32=""),"",IF(J32&gt;L32,"○",IF(J32&lt;L32,"×",IF(J32=L32,"△"))))</f>
        <v>×</v>
      </c>
      <c r="J32" s="479">
        <f>IF(P30="","",P30)</f>
        <v>1</v>
      </c>
      <c r="K32" s="481" t="s">
        <v>171</v>
      </c>
      <c r="L32" s="483">
        <f>IF(N30="","",N30)</f>
        <v>5</v>
      </c>
      <c r="M32" s="485"/>
      <c r="N32" s="486"/>
      <c r="O32" s="486"/>
      <c r="P32" s="487"/>
      <c r="Q32" s="477" t="str">
        <f>IF(OR(R32="",T32=""),"",IF(R32&gt;T32,"○",IF(R32&lt;T32,"×",IF(R32=T32,"△"))))</f>
        <v>×</v>
      </c>
      <c r="R32" s="510">
        <v>0</v>
      </c>
      <c r="S32" s="481" t="s">
        <v>171</v>
      </c>
      <c r="T32" s="508">
        <v>11</v>
      </c>
      <c r="U32" s="477" t="str">
        <f>IF(OR(V32="",X32=""),"",IF(V32&gt;X32,"○",IF(V32&lt;X32,"×",IF(V32=X32,"△"))))</f>
        <v/>
      </c>
      <c r="V32" s="463"/>
      <c r="W32" s="457" t="s">
        <v>171</v>
      </c>
      <c r="X32" s="465"/>
      <c r="Y32" s="461" t="str">
        <f>IF(OR(Z32="",AB32=""),"",IF(Z32&gt;AB32,"○",IF(Z32&lt;AB32,"×",IF(Z32=AB32,"△"))))</f>
        <v/>
      </c>
      <c r="Z32" s="463"/>
      <c r="AA32" s="457" t="s">
        <v>171</v>
      </c>
      <c r="AB32" s="465"/>
      <c r="AC32" s="461" t="str">
        <f>IF(OR(AD32="",AF32=""),"",IF(AD32&gt;AF32,"○",IF(AD32&lt;AF32,"×",IF(AD32=AF32,"△"))))</f>
        <v/>
      </c>
      <c r="AD32" s="463"/>
      <c r="AE32" s="457" t="s">
        <v>171</v>
      </c>
      <c r="AF32" s="465"/>
      <c r="AG32" s="461" t="str">
        <f>IF(OR(AH32="",AJ32=""),"",IF(AH32&gt;AJ32,"○",IF(AH32&lt;AJ32,"×",IF(AH32=AJ32,"△"))))</f>
        <v/>
      </c>
      <c r="AH32" s="463"/>
      <c r="AI32" s="457" t="s">
        <v>171</v>
      </c>
      <c r="AJ32" s="465"/>
      <c r="AK32" s="461" t="str">
        <f>IF(OR(AL32="",AN32=""),"",IF(AL32&gt;AN32,"○",IF(AL32&lt;AN32,"×",IF(AL32=AN32,"△"))))</f>
        <v/>
      </c>
      <c r="AL32" s="463"/>
      <c r="AM32" s="457" t="s">
        <v>171</v>
      </c>
      <c r="AN32" s="465"/>
      <c r="AO32" s="141"/>
      <c r="AP32" s="141"/>
      <c r="AQ32" s="141"/>
      <c r="AR32" s="141"/>
      <c r="AS32" s="493">
        <f>COUNTIF(E32:AN33,"○")+COUNTIF(E32:AN33,"×")+COUNTIF(E32:AN33,"△")</f>
        <v>2</v>
      </c>
      <c r="AT32" s="495">
        <f t="shared" ref="AT32" si="42">COUNTIF(E32:AG33,"○")*3+COUNTIF(E32:AG33,"△")</f>
        <v>0</v>
      </c>
      <c r="AU32" s="503">
        <f>IF(AS32=0,0,AT32/(AS32*3))</f>
        <v>0</v>
      </c>
      <c r="AV32" s="467">
        <f>SUM(F32,J32,N32,R32,V32,Z32,AD32,AH32,AL32,AP32)-SUM(H32,L32,P32,T32,X32,AB32,AF32,AJ32,AN32,AR32)</f>
        <v>-15</v>
      </c>
      <c r="AW32" s="467">
        <f t="shared" si="37"/>
        <v>1</v>
      </c>
      <c r="AX32" s="472">
        <f t="shared" ref="AX32" si="43">SUM(H32,L32,P32,T32,X32,AB32,AF32,AJ32)-SUM(J32,N32,R32,V32,Z32,AD32,AH32)</f>
        <v>15</v>
      </c>
      <c r="AY32" s="472">
        <f t="shared" ref="AY32" si="44">SUM(H32,L32,P32,T32,X32,AB32,AF32,AJ32)</f>
        <v>16</v>
      </c>
      <c r="AZ32" s="467">
        <f t="shared" ref="AZ32" si="45">RANK(AU32,$AU$6:$AU$21)</f>
        <v>8</v>
      </c>
      <c r="BA32" s="467">
        <f>RANK(AU32,$AU$6:$AU$67)</f>
        <v>15</v>
      </c>
      <c r="BB32" s="134"/>
    </row>
    <row r="33" spans="1:54" ht="17.25" customHeight="1">
      <c r="A33" s="469" t="str">
        <f ca="1">INDIRECT("U10組合せ!e"&amp;(ROW()-1)/2-7)</f>
        <v>ブラッドレスＳＣ</v>
      </c>
      <c r="B33" s="470"/>
      <c r="C33" s="470"/>
      <c r="D33" s="471"/>
      <c r="E33" s="478"/>
      <c r="F33" s="480"/>
      <c r="G33" s="482"/>
      <c r="H33" s="484"/>
      <c r="I33" s="478"/>
      <c r="J33" s="480"/>
      <c r="K33" s="482"/>
      <c r="L33" s="484"/>
      <c r="M33" s="488"/>
      <c r="N33" s="489"/>
      <c r="O33" s="489"/>
      <c r="P33" s="490"/>
      <c r="Q33" s="478"/>
      <c r="R33" s="511"/>
      <c r="S33" s="482"/>
      <c r="T33" s="509"/>
      <c r="U33" s="478"/>
      <c r="V33" s="464"/>
      <c r="W33" s="458"/>
      <c r="X33" s="466"/>
      <c r="Y33" s="462"/>
      <c r="Z33" s="464"/>
      <c r="AA33" s="458"/>
      <c r="AB33" s="466"/>
      <c r="AC33" s="462"/>
      <c r="AD33" s="464"/>
      <c r="AE33" s="458"/>
      <c r="AF33" s="466"/>
      <c r="AG33" s="462"/>
      <c r="AH33" s="464"/>
      <c r="AI33" s="458"/>
      <c r="AJ33" s="466"/>
      <c r="AK33" s="462"/>
      <c r="AL33" s="464"/>
      <c r="AM33" s="458"/>
      <c r="AN33" s="466"/>
      <c r="AO33" s="142"/>
      <c r="AP33" s="142"/>
      <c r="AQ33" s="142"/>
      <c r="AR33" s="142"/>
      <c r="AS33" s="494"/>
      <c r="AT33" s="496"/>
      <c r="AU33" s="504"/>
      <c r="AV33" s="505"/>
      <c r="AW33" s="505"/>
      <c r="AX33" s="473"/>
      <c r="AY33" s="473"/>
      <c r="AZ33" s="468"/>
      <c r="BA33" s="468"/>
      <c r="BB33" s="134"/>
    </row>
    <row r="34" spans="1:54" ht="17.25" customHeight="1">
      <c r="A34" s="474" t="s">
        <v>253</v>
      </c>
      <c r="B34" s="475"/>
      <c r="C34" s="475"/>
      <c r="D34" s="476"/>
      <c r="E34" s="477" t="str">
        <f>IF(OR(F34="",H34=""),"",IF(F34&gt;H34,"○",IF(F34&lt;H34,"×",IF(F34=H34,"△"))))</f>
        <v>△</v>
      </c>
      <c r="F34" s="479">
        <f>IF(T28="","",T28)</f>
        <v>1</v>
      </c>
      <c r="G34" s="481" t="s">
        <v>171</v>
      </c>
      <c r="H34" s="483">
        <f>IF(R28="","",R28)</f>
        <v>1</v>
      </c>
      <c r="I34" s="477" t="str">
        <f>IF(OR(J34="",L34=""),"",IF(J34&gt;L34,"○",IF(J34&lt;L34,"×",IF(J34=L34,"△"))))</f>
        <v/>
      </c>
      <c r="J34" s="479" t="str">
        <f>IF(T30="","",T30)</f>
        <v/>
      </c>
      <c r="K34" s="481" t="s">
        <v>171</v>
      </c>
      <c r="L34" s="483" t="str">
        <f>IF(R30="","",R30)</f>
        <v/>
      </c>
      <c r="M34" s="477" t="str">
        <f>IF(OR(N34="",P34=""),"",IF(N34&gt;P34,"○",IF(N34&lt;P34,"×",IF(N34=P34,"△"))))</f>
        <v>○</v>
      </c>
      <c r="N34" s="479">
        <f>IF(T32="","",T32)</f>
        <v>11</v>
      </c>
      <c r="O34" s="481" t="s">
        <v>171</v>
      </c>
      <c r="P34" s="483">
        <f>IF(R32="","",R32)</f>
        <v>0</v>
      </c>
      <c r="Q34" s="485"/>
      <c r="R34" s="486"/>
      <c r="S34" s="486"/>
      <c r="T34" s="487"/>
      <c r="U34" s="477" t="str">
        <f>IF(OR(V34="",X34=""),"",IF(V34&gt;X34,"○",IF(V34&lt;X34,"×",IF(V34=X34,"△"))))</f>
        <v/>
      </c>
      <c r="V34" s="463"/>
      <c r="W34" s="457" t="s">
        <v>171</v>
      </c>
      <c r="X34" s="465"/>
      <c r="Y34" s="461" t="str">
        <f>IF(OR(Z34="",AB34=""),"",IF(Z34&gt;AB34,"○",IF(Z34&lt;AB34,"×",IF(Z34=AB34,"△"))))</f>
        <v/>
      </c>
      <c r="Z34" s="463"/>
      <c r="AA34" s="457" t="s">
        <v>171</v>
      </c>
      <c r="AB34" s="465"/>
      <c r="AC34" s="461" t="str">
        <f>IF(OR(AD34="",AF34=""),"",IF(AD34&gt;AF34,"○",IF(AD34&lt;AF34,"×",IF(AD34=AF34,"△"))))</f>
        <v/>
      </c>
      <c r="AD34" s="463"/>
      <c r="AE34" s="457" t="s">
        <v>171</v>
      </c>
      <c r="AF34" s="465"/>
      <c r="AG34" s="461" t="str">
        <f>IF(OR(AH34="",AJ34=""),"",IF(AH34&gt;AJ34,"○",IF(AH34&lt;AJ34,"×",IF(AH34=AJ34,"△"))))</f>
        <v/>
      </c>
      <c r="AH34" s="463"/>
      <c r="AI34" s="457" t="s">
        <v>171</v>
      </c>
      <c r="AJ34" s="465"/>
      <c r="AK34" s="461" t="str">
        <f>IF(OR(AL34="",AN34=""),"",IF(AL34&gt;AN34,"○",IF(AL34&lt;AN34,"×",IF(AL34=AN34,"△"))))</f>
        <v/>
      </c>
      <c r="AL34" s="463"/>
      <c r="AM34" s="457" t="s">
        <v>171</v>
      </c>
      <c r="AN34" s="465"/>
      <c r="AO34" s="141"/>
      <c r="AP34" s="141"/>
      <c r="AQ34" s="141"/>
      <c r="AR34" s="141"/>
      <c r="AS34" s="493">
        <f>COUNTIF(E34:AN35,"○")+COUNTIF(E34:AN35,"×")+COUNTIF(E34:AN35,"△")</f>
        <v>2</v>
      </c>
      <c r="AT34" s="495">
        <f t="shared" ref="AT34" si="46">COUNTIF(E34:AG35,"○")*3+COUNTIF(E34:AG35,"△")</f>
        <v>4</v>
      </c>
      <c r="AU34" s="503">
        <f>IF(AS34=0,0,AT34/(AS34*3))</f>
        <v>0.66666666666666663</v>
      </c>
      <c r="AV34" s="467">
        <f>SUM(F34,J34,N34,R34,V34,Z34,AD34,AH34,AL34,AP34)-SUM(H34,L34,P34,T34,X34,AB34,AF34,AJ34,AN34,AR34)</f>
        <v>11</v>
      </c>
      <c r="AW34" s="467">
        <f t="shared" si="37"/>
        <v>12</v>
      </c>
      <c r="AX34" s="472">
        <f t="shared" ref="AX34" si="47">SUM(H34,L34,P34,T34,X34,AB34,AF34,AJ34)-SUM(J34,N34,R34,V34,Z34,AD34,AH34)</f>
        <v>-10</v>
      </c>
      <c r="AY34" s="472">
        <f t="shared" ref="AY34" si="48">SUM(H34,L34,P34,T34,X34,AB34,AF34,AJ34)</f>
        <v>1</v>
      </c>
      <c r="AZ34" s="467" t="e">
        <f t="shared" ref="AZ34" si="49">RANK(AU34,$AU$6:$AU$21)</f>
        <v>#N/A</v>
      </c>
      <c r="BA34" s="467">
        <f>RANK(AU34,$AU$6:$AU$67)</f>
        <v>7</v>
      </c>
      <c r="BB34" s="134"/>
    </row>
    <row r="35" spans="1:54" ht="17.25" customHeight="1">
      <c r="A35" s="469" t="str">
        <f ca="1">INDIRECT("U10組合せ!e"&amp;(ROW()-1)/2-7)</f>
        <v>陽東ＳＳＳ</v>
      </c>
      <c r="B35" s="470"/>
      <c r="C35" s="470"/>
      <c r="D35" s="471"/>
      <c r="E35" s="478"/>
      <c r="F35" s="480"/>
      <c r="G35" s="482"/>
      <c r="H35" s="484"/>
      <c r="I35" s="478"/>
      <c r="J35" s="480"/>
      <c r="K35" s="482"/>
      <c r="L35" s="484"/>
      <c r="M35" s="478"/>
      <c r="N35" s="480"/>
      <c r="O35" s="482"/>
      <c r="P35" s="484"/>
      <c r="Q35" s="488"/>
      <c r="R35" s="489"/>
      <c r="S35" s="489"/>
      <c r="T35" s="490"/>
      <c r="U35" s="478"/>
      <c r="V35" s="464"/>
      <c r="W35" s="458"/>
      <c r="X35" s="466"/>
      <c r="Y35" s="462"/>
      <c r="Z35" s="464"/>
      <c r="AA35" s="458"/>
      <c r="AB35" s="466"/>
      <c r="AC35" s="462"/>
      <c r="AD35" s="464"/>
      <c r="AE35" s="458"/>
      <c r="AF35" s="466"/>
      <c r="AG35" s="462"/>
      <c r="AH35" s="464"/>
      <c r="AI35" s="458"/>
      <c r="AJ35" s="466"/>
      <c r="AK35" s="462"/>
      <c r="AL35" s="464"/>
      <c r="AM35" s="458"/>
      <c r="AN35" s="466"/>
      <c r="AO35" s="142"/>
      <c r="AP35" s="142"/>
      <c r="AQ35" s="142"/>
      <c r="AR35" s="142"/>
      <c r="AS35" s="494"/>
      <c r="AT35" s="496"/>
      <c r="AU35" s="504"/>
      <c r="AV35" s="505"/>
      <c r="AW35" s="505"/>
      <c r="AX35" s="473"/>
      <c r="AY35" s="473"/>
      <c r="AZ35" s="468"/>
      <c r="BA35" s="468"/>
      <c r="BB35" s="134"/>
    </row>
    <row r="36" spans="1:54" ht="17.25" customHeight="1">
      <c r="A36" s="474" t="s">
        <v>254</v>
      </c>
      <c r="B36" s="475"/>
      <c r="C36" s="475"/>
      <c r="D36" s="476"/>
      <c r="E36" s="477" t="str">
        <f>IF(OR(F36="",H36=""),"",IF(F36&gt;H36,"○",IF(F36&lt;H36,"×",IF(F36=H36,"△"))))</f>
        <v/>
      </c>
      <c r="F36" s="479" t="str">
        <f>IF(X28="","",X28)</f>
        <v/>
      </c>
      <c r="G36" s="481" t="s">
        <v>171</v>
      </c>
      <c r="H36" s="483" t="str">
        <f>IF(V28="","",V28)</f>
        <v/>
      </c>
      <c r="I36" s="477" t="str">
        <f>IF(OR(J36="",L36=""),"",IF(J36&gt;L36,"○",IF(J36&lt;L36,"×",IF(J36=L36,"△"))))</f>
        <v/>
      </c>
      <c r="J36" s="479" t="str">
        <f>IF(X30="","",X30)</f>
        <v/>
      </c>
      <c r="K36" s="481" t="s">
        <v>171</v>
      </c>
      <c r="L36" s="483" t="str">
        <f>IF(V30="","",V30)</f>
        <v/>
      </c>
      <c r="M36" s="477" t="str">
        <f>IF(OR(N36="",P36=""),"",IF(N36&gt;P36,"○",IF(N36&lt;P36,"×",IF(N36=P36,"△"))))</f>
        <v/>
      </c>
      <c r="N36" s="479" t="str">
        <f>IF(X32="","",X32)</f>
        <v/>
      </c>
      <c r="O36" s="481" t="s">
        <v>171</v>
      </c>
      <c r="P36" s="483" t="str">
        <f>IF(V32="","",V32)</f>
        <v/>
      </c>
      <c r="Q36" s="477" t="str">
        <f>IF(OR(R36="",T36=""),"",IF(R36&gt;T36,"○",IF(R36&lt;T36,"×",IF(R36=T36,"△"))))</f>
        <v/>
      </c>
      <c r="R36" s="479" t="str">
        <f>IF(X34="","",X34)</f>
        <v/>
      </c>
      <c r="S36" s="481" t="s">
        <v>171</v>
      </c>
      <c r="T36" s="483" t="str">
        <f>IF(V34="","",V34)</f>
        <v/>
      </c>
      <c r="U36" s="485"/>
      <c r="V36" s="486"/>
      <c r="W36" s="486"/>
      <c r="X36" s="487"/>
      <c r="Y36" s="477" t="str">
        <f>IF(OR(Z36="",AB36=""),"",IF(Z36&gt;AB36,"○",IF(Z36&lt;AB36,"×",IF(Z36=AB36,"△"))))</f>
        <v>×</v>
      </c>
      <c r="Z36" s="510">
        <v>0</v>
      </c>
      <c r="AA36" s="481" t="s">
        <v>171</v>
      </c>
      <c r="AB36" s="508">
        <v>1</v>
      </c>
      <c r="AC36" s="477" t="str">
        <f>IF(OR(AD36="",AF36=""),"",IF(AD36&gt;AF36,"○",IF(AD36&lt;AF36,"×",IF(AD36=AF36,"△"))))</f>
        <v>×</v>
      </c>
      <c r="AD36" s="510">
        <v>0</v>
      </c>
      <c r="AE36" s="481" t="s">
        <v>171</v>
      </c>
      <c r="AF36" s="508">
        <v>5</v>
      </c>
      <c r="AG36" s="477" t="str">
        <f>IF(OR(AH36="",AJ36=""),"",IF(AH36&gt;AJ36,"○",IF(AH36&lt;AJ36,"×",IF(AH36=AJ36,"△"))))</f>
        <v/>
      </c>
      <c r="AH36" s="510"/>
      <c r="AI36" s="481" t="s">
        <v>171</v>
      </c>
      <c r="AJ36" s="508"/>
      <c r="AK36" s="477" t="str">
        <f>IF(OR(AL36="",AN36=""),"",IF(AL36&gt;AN36,"○",IF(AL36&lt;AN36,"×",IF(AL36=AN36,"△"))))</f>
        <v/>
      </c>
      <c r="AL36" s="463"/>
      <c r="AM36" s="457" t="s">
        <v>171</v>
      </c>
      <c r="AN36" s="465"/>
      <c r="AO36" s="141"/>
      <c r="AP36" s="141"/>
      <c r="AQ36" s="141"/>
      <c r="AR36" s="141"/>
      <c r="AS36" s="493">
        <f>COUNTIF(E36:AN37,"○")+COUNTIF(E36:AN37,"×")+COUNTIF(E36:AN37,"△")</f>
        <v>2</v>
      </c>
      <c r="AT36" s="495">
        <f t="shared" ref="AT36" si="50">COUNTIF(E36:AG37,"○")*3+COUNTIF(E36:AG37,"△")</f>
        <v>0</v>
      </c>
      <c r="AU36" s="503">
        <f>IF(AS36=0,0,AT36/(AS36*3))</f>
        <v>0</v>
      </c>
      <c r="AV36" s="467">
        <f>SUM(F36,J36,N36,R36,V36,Z36,AD36,AH36,AL36,AP36)-SUM(H36,L36,P36,T36,X36,AB36,AF36,AJ36,AN36,AR36)</f>
        <v>-6</v>
      </c>
      <c r="AW36" s="467">
        <f t="shared" si="37"/>
        <v>0</v>
      </c>
      <c r="AX36" s="472">
        <f t="shared" ref="AX36" si="51">SUM(H36,L36,P36,T36,X36,AB36,AF36,AJ36)-SUM(J36,N36,R36,V36,Z36,AD36,AH36)</f>
        <v>6</v>
      </c>
      <c r="AY36" s="472">
        <f t="shared" ref="AY36" si="52">SUM(H36,L36,P36,T36,X36,AB36,AF36,AJ36)</f>
        <v>6</v>
      </c>
      <c r="AZ36" s="467">
        <f t="shared" ref="AZ36" si="53">RANK(AU36,$AU$6:$AU$21)</f>
        <v>8</v>
      </c>
      <c r="BA36" s="467">
        <f>RANK(AU36,$AU$6:$AU$67)</f>
        <v>15</v>
      </c>
      <c r="BB36" s="134"/>
    </row>
    <row r="37" spans="1:54" ht="17.25" customHeight="1">
      <c r="A37" s="469" t="str">
        <f ca="1">INDIRECT("U10組合せ!e"&amp;(ROW()-1)/2-7)</f>
        <v>石井ＦＣ</v>
      </c>
      <c r="B37" s="470"/>
      <c r="C37" s="470"/>
      <c r="D37" s="471"/>
      <c r="E37" s="478"/>
      <c r="F37" s="480"/>
      <c r="G37" s="482"/>
      <c r="H37" s="484"/>
      <c r="I37" s="478"/>
      <c r="J37" s="480"/>
      <c r="K37" s="482"/>
      <c r="L37" s="484"/>
      <c r="M37" s="478"/>
      <c r="N37" s="480"/>
      <c r="O37" s="482"/>
      <c r="P37" s="484"/>
      <c r="Q37" s="478"/>
      <c r="R37" s="480"/>
      <c r="S37" s="482"/>
      <c r="T37" s="484"/>
      <c r="U37" s="488"/>
      <c r="V37" s="489"/>
      <c r="W37" s="489"/>
      <c r="X37" s="490"/>
      <c r="Y37" s="478"/>
      <c r="Z37" s="511"/>
      <c r="AA37" s="482"/>
      <c r="AB37" s="509"/>
      <c r="AC37" s="478"/>
      <c r="AD37" s="511"/>
      <c r="AE37" s="482"/>
      <c r="AF37" s="509"/>
      <c r="AG37" s="478"/>
      <c r="AH37" s="511"/>
      <c r="AI37" s="482"/>
      <c r="AJ37" s="509"/>
      <c r="AK37" s="478"/>
      <c r="AL37" s="464"/>
      <c r="AM37" s="458"/>
      <c r="AN37" s="466"/>
      <c r="AO37" s="142"/>
      <c r="AP37" s="142"/>
      <c r="AQ37" s="142"/>
      <c r="AR37" s="142"/>
      <c r="AS37" s="494"/>
      <c r="AT37" s="496"/>
      <c r="AU37" s="504"/>
      <c r="AV37" s="505"/>
      <c r="AW37" s="505"/>
      <c r="AX37" s="473"/>
      <c r="AY37" s="473"/>
      <c r="AZ37" s="468"/>
      <c r="BA37" s="468"/>
      <c r="BB37" s="134"/>
    </row>
    <row r="38" spans="1:54" ht="17.25" customHeight="1">
      <c r="A38" s="474" t="s">
        <v>255</v>
      </c>
      <c r="B38" s="475"/>
      <c r="C38" s="475"/>
      <c r="D38" s="476"/>
      <c r="E38" s="477" t="str">
        <f>IF(OR(F38="",H38=""),"",IF(F38&gt;H38,"○",IF(F38&lt;H38,"×",IF(F38=H38,"△"))))</f>
        <v/>
      </c>
      <c r="F38" s="479" t="str">
        <f>IF(AB28="","",AB28)</f>
        <v/>
      </c>
      <c r="G38" s="481" t="s">
        <v>171</v>
      </c>
      <c r="H38" s="483" t="str">
        <f>IF(Z28="","",Z28)</f>
        <v/>
      </c>
      <c r="I38" s="477" t="str">
        <f>IF(OR(J38="",L38=""),"",IF(J38&gt;L38,"○",IF(J38&lt;L38,"×",IF(J38=L38,"△"))))</f>
        <v/>
      </c>
      <c r="J38" s="479" t="str">
        <f>IF(AB30="","",AB30)</f>
        <v/>
      </c>
      <c r="K38" s="481" t="s">
        <v>171</v>
      </c>
      <c r="L38" s="483" t="str">
        <f>IF(Z30="","",Z30)</f>
        <v/>
      </c>
      <c r="M38" s="477" t="str">
        <f>IF(OR(N38="",P38=""),"",IF(N38&gt;P38,"○",IF(N38&lt;P38,"×",IF(N38=P38,"△"))))</f>
        <v/>
      </c>
      <c r="N38" s="479" t="str">
        <f>IF(AB32="","",AB32)</f>
        <v/>
      </c>
      <c r="O38" s="481" t="s">
        <v>171</v>
      </c>
      <c r="P38" s="483" t="str">
        <f>IF(Z32="","",Z32)</f>
        <v/>
      </c>
      <c r="Q38" s="477" t="str">
        <f>IF(OR(R38="",T38=""),"",IF(R38&gt;T38,"○",IF(R38&lt;T38,"×",IF(R38=T38,"△"))))</f>
        <v/>
      </c>
      <c r="R38" s="479" t="str">
        <f>IF(AB34="","",AB34)</f>
        <v/>
      </c>
      <c r="S38" s="481" t="s">
        <v>171</v>
      </c>
      <c r="T38" s="483" t="str">
        <f>IF(Z34="","",Z34)</f>
        <v/>
      </c>
      <c r="U38" s="477" t="str">
        <f>IF(OR(V38="",X38=""),"",IF(V38&gt;X38,"○",IF(V38&lt;X38,"×",IF(V38=X38,"△"))))</f>
        <v>○</v>
      </c>
      <c r="V38" s="479">
        <f>IF(AB36="","",AB36)</f>
        <v>1</v>
      </c>
      <c r="W38" s="481" t="s">
        <v>171</v>
      </c>
      <c r="X38" s="483">
        <f>IF(Z36="","",Z36)</f>
        <v>0</v>
      </c>
      <c r="Y38" s="485"/>
      <c r="Z38" s="486"/>
      <c r="AA38" s="486"/>
      <c r="AB38" s="487"/>
      <c r="AC38" s="477" t="str">
        <f>IF(OR(AD38="",AF38=""),"",IF(AD38&gt;AF38,"○",IF(AD38&lt;AF38,"×",IF(AD38=AF38,"△"))))</f>
        <v/>
      </c>
      <c r="AD38" s="510"/>
      <c r="AE38" s="481" t="s">
        <v>171</v>
      </c>
      <c r="AF38" s="508"/>
      <c r="AG38" s="477" t="str">
        <f>IF(OR(AH38="",AJ38=""),"",IF(AH38&gt;AJ38,"○",IF(AH38&lt;AJ38,"×",IF(AH38=AJ38,"△"))))</f>
        <v>○</v>
      </c>
      <c r="AH38" s="510">
        <v>4</v>
      </c>
      <c r="AI38" s="481" t="s">
        <v>171</v>
      </c>
      <c r="AJ38" s="508">
        <v>0</v>
      </c>
      <c r="AK38" s="477" t="str">
        <f>IF(OR(AL38="",AN38=""),"",IF(AL38&gt;AN38,"○",IF(AL38&lt;AN38,"×",IF(AL38=AN38,"△"))))</f>
        <v/>
      </c>
      <c r="AL38" s="510"/>
      <c r="AM38" s="481" t="s">
        <v>171</v>
      </c>
      <c r="AN38" s="508"/>
      <c r="AO38" s="141"/>
      <c r="AP38" s="141"/>
      <c r="AQ38" s="141"/>
      <c r="AR38" s="141"/>
      <c r="AS38" s="493">
        <f>COUNTIF(E38:AN39,"○")+COUNTIF(E38:AN39,"×")+COUNTIF(E38:AN39,"△")</f>
        <v>2</v>
      </c>
      <c r="AT38" s="495">
        <f t="shared" ref="AT38" si="54">COUNTIF(E38:AG39,"○")*3+COUNTIF(E38:AG39,"△")</f>
        <v>6</v>
      </c>
      <c r="AU38" s="503">
        <f>IF(AS38=0,0,AT38/(AS38*3))</f>
        <v>1</v>
      </c>
      <c r="AV38" s="467">
        <f>SUM(F38,J38,N38,R38,V38,Z38,AD38,AH38,AL38,AP38)-SUM(H38,L38,P38,T38,X38,AB38,AF38,AJ38,AN38,AR38)</f>
        <v>5</v>
      </c>
      <c r="AW38" s="467">
        <f t="shared" si="37"/>
        <v>5</v>
      </c>
      <c r="AX38" s="472">
        <f t="shared" ref="AX38" si="55">SUM(H38,L38,P38,T38,X38,AB38,AF38,AJ38)-SUM(J38,N38,R38,V38,Z38,AD38,AH38)</f>
        <v>-5</v>
      </c>
      <c r="AY38" s="472">
        <f t="shared" ref="AY38" si="56">SUM(H38,L38,P38,T38,X38,AB38,AF38,AJ38)</f>
        <v>0</v>
      </c>
      <c r="AZ38" s="467">
        <f t="shared" ref="AZ38" si="57">RANK(AU38,$AU$6:$AU$21)</f>
        <v>1</v>
      </c>
      <c r="BA38" s="467">
        <f>RANK(AU38,$AU$6:$AU$67)</f>
        <v>1</v>
      </c>
      <c r="BB38" s="134"/>
    </row>
    <row r="39" spans="1:54" ht="17.25" customHeight="1">
      <c r="A39" s="469" t="str">
        <f ca="1">INDIRECT("U10組合せ!e"&amp;(ROW()-1)/2-7)</f>
        <v>みはらＳＣｊｒ</v>
      </c>
      <c r="B39" s="470"/>
      <c r="C39" s="470"/>
      <c r="D39" s="471"/>
      <c r="E39" s="478"/>
      <c r="F39" s="480"/>
      <c r="G39" s="482"/>
      <c r="H39" s="484"/>
      <c r="I39" s="478"/>
      <c r="J39" s="480"/>
      <c r="K39" s="482"/>
      <c r="L39" s="484"/>
      <c r="M39" s="478"/>
      <c r="N39" s="480"/>
      <c r="O39" s="482"/>
      <c r="P39" s="484"/>
      <c r="Q39" s="478"/>
      <c r="R39" s="480"/>
      <c r="S39" s="482"/>
      <c r="T39" s="484"/>
      <c r="U39" s="478"/>
      <c r="V39" s="480"/>
      <c r="W39" s="482"/>
      <c r="X39" s="484"/>
      <c r="Y39" s="488"/>
      <c r="Z39" s="489"/>
      <c r="AA39" s="489"/>
      <c r="AB39" s="490"/>
      <c r="AC39" s="478"/>
      <c r="AD39" s="511"/>
      <c r="AE39" s="482"/>
      <c r="AF39" s="509"/>
      <c r="AG39" s="478"/>
      <c r="AH39" s="511"/>
      <c r="AI39" s="482"/>
      <c r="AJ39" s="509"/>
      <c r="AK39" s="478"/>
      <c r="AL39" s="511"/>
      <c r="AM39" s="482"/>
      <c r="AN39" s="509"/>
      <c r="AO39" s="142"/>
      <c r="AP39" s="142"/>
      <c r="AQ39" s="142"/>
      <c r="AR39" s="142"/>
      <c r="AS39" s="494"/>
      <c r="AT39" s="496"/>
      <c r="AU39" s="504"/>
      <c r="AV39" s="505"/>
      <c r="AW39" s="505"/>
      <c r="AX39" s="473"/>
      <c r="AY39" s="473"/>
      <c r="AZ39" s="468"/>
      <c r="BA39" s="468"/>
      <c r="BB39" s="134"/>
    </row>
    <row r="40" spans="1:54" ht="17.25" customHeight="1">
      <c r="A40" s="474" t="s">
        <v>256</v>
      </c>
      <c r="B40" s="475"/>
      <c r="C40" s="475"/>
      <c r="D40" s="476"/>
      <c r="E40" s="477" t="str">
        <f>IF(OR(F40="",H40=""),"",IF(F40&gt;H40,"○",IF(F40&lt;H40,"×",IF(F40=H40,"△"))))</f>
        <v/>
      </c>
      <c r="F40" s="479" t="str">
        <f>IF(AF28="","",AF28)</f>
        <v/>
      </c>
      <c r="G40" s="481" t="s">
        <v>171</v>
      </c>
      <c r="H40" s="483" t="str">
        <f>IF(AD28="","",AD28)</f>
        <v/>
      </c>
      <c r="I40" s="477" t="str">
        <f>IF(OR(J40="",L40=""),"",IF(J40&gt;L40,"○",IF(J40&lt;L40,"×",IF(J40=L40,"△"))))</f>
        <v/>
      </c>
      <c r="J40" s="479" t="str">
        <f>IF(AF30="","",AF30)</f>
        <v/>
      </c>
      <c r="K40" s="481" t="s">
        <v>171</v>
      </c>
      <c r="L40" s="483" t="str">
        <f>IF(AD30="","",AD30)</f>
        <v/>
      </c>
      <c r="M40" s="477" t="str">
        <f>IF(OR(N40="",P40=""),"",IF(N40&gt;P40,"○",IF(N40&lt;P40,"×",IF(N40=P40,"△"))))</f>
        <v/>
      </c>
      <c r="N40" s="479" t="str">
        <f>IF(AF32="","",AF32)</f>
        <v/>
      </c>
      <c r="O40" s="481" t="s">
        <v>171</v>
      </c>
      <c r="P40" s="483" t="str">
        <f>IF(AD32="","",AD32)</f>
        <v/>
      </c>
      <c r="Q40" s="477" t="str">
        <f>IF(OR(R40="",T40=""),"",IF(R40&gt;T40,"○",IF(R40&lt;T40,"×",IF(R40=T40,"△"))))</f>
        <v/>
      </c>
      <c r="R40" s="479" t="str">
        <f>IF(AF34="","",AF34)</f>
        <v/>
      </c>
      <c r="S40" s="481" t="s">
        <v>171</v>
      </c>
      <c r="T40" s="483" t="str">
        <f>IF(AD34="","",AD34)</f>
        <v/>
      </c>
      <c r="U40" s="477" t="str">
        <f>IF(OR(V40="",X40=""),"",IF(V40&gt;X40,"○",IF(V40&lt;X40,"×",IF(V40=X40,"△"))))</f>
        <v>○</v>
      </c>
      <c r="V40" s="479">
        <f>IF(AF36="","",AF36)</f>
        <v>5</v>
      </c>
      <c r="W40" s="481" t="s">
        <v>171</v>
      </c>
      <c r="X40" s="483">
        <f>IF(AD36="","",AD36)</f>
        <v>0</v>
      </c>
      <c r="Y40" s="477" t="str">
        <f>IF(OR(Z40="",AB40=""),"",IF(Z40&gt;AB40,"○",IF(Z40&lt;AB40,"×",IF(Z40=AB40,"△"))))</f>
        <v/>
      </c>
      <c r="Z40" s="479" t="str">
        <f>IF(AF38="","",AF38)</f>
        <v/>
      </c>
      <c r="AA40" s="481" t="s">
        <v>171</v>
      </c>
      <c r="AB40" s="483" t="str">
        <f>IF(AD38="","",AD38)</f>
        <v/>
      </c>
      <c r="AC40" s="485"/>
      <c r="AD40" s="486"/>
      <c r="AE40" s="486"/>
      <c r="AF40" s="487"/>
      <c r="AG40" s="477" t="str">
        <f>IF(OR(AH40="",AJ40=""),"",IF(AH40&gt;AJ40,"○",IF(AH40&lt;AJ40,"×",IF(AH40=AJ40,"△"))))</f>
        <v>○</v>
      </c>
      <c r="AH40" s="510">
        <v>3</v>
      </c>
      <c r="AI40" s="481" t="s">
        <v>171</v>
      </c>
      <c r="AJ40" s="508">
        <v>0</v>
      </c>
      <c r="AK40" s="477" t="str">
        <f>IF(OR(AL40="",AN40=""),"",IF(AL40&gt;AN40,"○",IF(AL40&lt;AN40,"×",IF(AL40=AN40,"△"))))</f>
        <v/>
      </c>
      <c r="AL40" s="510"/>
      <c r="AM40" s="481" t="s">
        <v>171</v>
      </c>
      <c r="AN40" s="508"/>
      <c r="AO40" s="141"/>
      <c r="AP40" s="141"/>
      <c r="AQ40" s="141"/>
      <c r="AR40" s="141"/>
      <c r="AS40" s="493">
        <f>COUNTIF(E40:AN41,"○")+COUNTIF(E40:AN41,"×")+COUNTIF(E40:AN41,"△")</f>
        <v>2</v>
      </c>
      <c r="AT40" s="495">
        <f t="shared" ref="AT40" si="58">COUNTIF(E40:AG41,"○")*3+COUNTIF(E40:AG41,"△")</f>
        <v>6</v>
      </c>
      <c r="AU40" s="503">
        <f>IF(AS40=0,0,AT40/(AS40*3))</f>
        <v>1</v>
      </c>
      <c r="AV40" s="467">
        <f>SUM(F40,J40,N40,R40,V40,Z40,AD40,AH40,AL40,AP40)-SUM(H40,L40,P40,T40,X40,AB40,AF40,AJ40,AN40,AR40)</f>
        <v>8</v>
      </c>
      <c r="AW40" s="467">
        <f t="shared" si="37"/>
        <v>8</v>
      </c>
      <c r="AX40" s="472">
        <f t="shared" ref="AX40" si="59">SUM(H40,L40,P40,T40,X40,AB40,AF40,AJ40)-SUM(J40,N40,R40,V40,Z40,AD40,AH40)</f>
        <v>-8</v>
      </c>
      <c r="AY40" s="472">
        <f t="shared" ref="AY40" si="60">SUM(H40,L40,P40,T40,X40,AB40,AF40,AJ40)</f>
        <v>0</v>
      </c>
      <c r="AZ40" s="467">
        <f t="shared" ref="AZ40" si="61">RANK(AU40,$AU$6:$AU$21)</f>
        <v>1</v>
      </c>
      <c r="BA40" s="467">
        <f>RANK(AU40,$AU$6:$AU$67)</f>
        <v>1</v>
      </c>
      <c r="BB40" s="134"/>
    </row>
    <row r="41" spans="1:54" ht="17.25" customHeight="1">
      <c r="A41" s="469" t="str">
        <f ca="1">INDIRECT("U10組合せ!e"&amp;(ROW()-1)/2-7)</f>
        <v>宝木キッカーズ</v>
      </c>
      <c r="B41" s="470"/>
      <c r="C41" s="470"/>
      <c r="D41" s="471"/>
      <c r="E41" s="478"/>
      <c r="F41" s="480"/>
      <c r="G41" s="482"/>
      <c r="H41" s="484"/>
      <c r="I41" s="478"/>
      <c r="J41" s="480"/>
      <c r="K41" s="482"/>
      <c r="L41" s="484"/>
      <c r="M41" s="478"/>
      <c r="N41" s="480"/>
      <c r="O41" s="482"/>
      <c r="P41" s="484"/>
      <c r="Q41" s="478"/>
      <c r="R41" s="480"/>
      <c r="S41" s="482"/>
      <c r="T41" s="484"/>
      <c r="U41" s="478"/>
      <c r="V41" s="480"/>
      <c r="W41" s="482"/>
      <c r="X41" s="484"/>
      <c r="Y41" s="478"/>
      <c r="Z41" s="480"/>
      <c r="AA41" s="482"/>
      <c r="AB41" s="484"/>
      <c r="AC41" s="488"/>
      <c r="AD41" s="489"/>
      <c r="AE41" s="489"/>
      <c r="AF41" s="490"/>
      <c r="AG41" s="478"/>
      <c r="AH41" s="511"/>
      <c r="AI41" s="482"/>
      <c r="AJ41" s="509"/>
      <c r="AK41" s="478"/>
      <c r="AL41" s="511"/>
      <c r="AM41" s="482"/>
      <c r="AN41" s="509"/>
      <c r="AO41" s="142"/>
      <c r="AP41" s="142"/>
      <c r="AQ41" s="142"/>
      <c r="AR41" s="142"/>
      <c r="AS41" s="494"/>
      <c r="AT41" s="496"/>
      <c r="AU41" s="504"/>
      <c r="AV41" s="505"/>
      <c r="AW41" s="505"/>
      <c r="AX41" s="473"/>
      <c r="AY41" s="473"/>
      <c r="AZ41" s="468"/>
      <c r="BA41" s="468"/>
      <c r="BB41" s="134"/>
    </row>
    <row r="42" spans="1:54" ht="17.25" customHeight="1">
      <c r="A42" s="474" t="s">
        <v>257</v>
      </c>
      <c r="B42" s="475"/>
      <c r="C42" s="475"/>
      <c r="D42" s="476"/>
      <c r="E42" s="477" t="str">
        <f>IF(OR(F42="",H42=""),"",IF(F42&gt;H42,"○",IF(F42&lt;H42,"×",IF(F42=H42,"△"))))</f>
        <v/>
      </c>
      <c r="F42" s="479" t="str">
        <f>IF(AJ28="","",AJ28)</f>
        <v/>
      </c>
      <c r="G42" s="481" t="s">
        <v>171</v>
      </c>
      <c r="H42" s="483" t="str">
        <f>IF(AH28="","",AH28)</f>
        <v/>
      </c>
      <c r="I42" s="477" t="str">
        <f>IF(OR(J42="",L42=""),"",IF(J42&gt;L42,"○",IF(J42&lt;L42,"×",IF(J42=L42,"△"))))</f>
        <v/>
      </c>
      <c r="J42" s="479" t="str">
        <f>IF(AJ30="","",AJ30)</f>
        <v/>
      </c>
      <c r="K42" s="481" t="s">
        <v>171</v>
      </c>
      <c r="L42" s="483" t="str">
        <f>IF(AH30="","",AH30)</f>
        <v/>
      </c>
      <c r="M42" s="477" t="str">
        <f>IF(OR(N42="",P42=""),"",IF(N42&gt;P42,"○",IF(N42&lt;P42,"×",IF(N42=P42,"△"))))</f>
        <v/>
      </c>
      <c r="N42" s="479" t="str">
        <f>IF(AJ32="","",AJ32)</f>
        <v/>
      </c>
      <c r="O42" s="481" t="s">
        <v>171</v>
      </c>
      <c r="P42" s="483" t="str">
        <f>IF(AH32="","",AH32)</f>
        <v/>
      </c>
      <c r="Q42" s="477" t="str">
        <f>IF(OR(R42="",T42=""),"",IF(R42&gt;T42,"○",IF(R42&lt;T42,"×",IF(R42=T42,"△"))))</f>
        <v/>
      </c>
      <c r="R42" s="479" t="str">
        <f>IF(AJ34="","",AJ34)</f>
        <v/>
      </c>
      <c r="S42" s="481" t="s">
        <v>171</v>
      </c>
      <c r="T42" s="483" t="str">
        <f>IF(AH34="","",AH34)</f>
        <v/>
      </c>
      <c r="U42" s="477" t="str">
        <f>IF(OR(V42="",X42=""),"",IF(V42&gt;X42,"○",IF(V42&lt;X42,"×",IF(V42=X42,"△"))))</f>
        <v/>
      </c>
      <c r="V42" s="479" t="str">
        <f>IF(AJ36="","",AJ36)</f>
        <v/>
      </c>
      <c r="W42" s="481" t="s">
        <v>171</v>
      </c>
      <c r="X42" s="483" t="str">
        <f>IF(AH36="","",AH36)</f>
        <v/>
      </c>
      <c r="Y42" s="477" t="str">
        <f>IF(OR(Z42="",AB42=""),"",IF(Z42&gt;AB42,"○",IF(Z42&lt;AB42,"×",IF(Z42=AB42,"△"))))</f>
        <v>×</v>
      </c>
      <c r="Z42" s="479">
        <f>IF(AJ38="","",AJ38)</f>
        <v>0</v>
      </c>
      <c r="AA42" s="481" t="s">
        <v>171</v>
      </c>
      <c r="AB42" s="483">
        <f>IF(AH38="","",AH38)</f>
        <v>4</v>
      </c>
      <c r="AC42" s="477" t="str">
        <f>IF(OR(AD42="",AF42=""),"",IF(AD42&gt;AF42,"○",IF(AD42&lt;AF42,"×",IF(AD42=AF42,"△"))))</f>
        <v>×</v>
      </c>
      <c r="AD42" s="479">
        <f>IF(AJ40="","",AJ40)</f>
        <v>0</v>
      </c>
      <c r="AE42" s="481" t="s">
        <v>171</v>
      </c>
      <c r="AF42" s="483">
        <f>IF(AH40="","",AH40)</f>
        <v>3</v>
      </c>
      <c r="AG42" s="485"/>
      <c r="AH42" s="486"/>
      <c r="AI42" s="486"/>
      <c r="AJ42" s="487"/>
      <c r="AK42" s="477" t="str">
        <f>IF(OR(AL42="",AN42=""),"",IF(AL42&gt;AN42,"○",IF(AL42&lt;AN42,"×",IF(AL42=AN42,"△"))))</f>
        <v/>
      </c>
      <c r="AL42" s="510"/>
      <c r="AM42" s="481" t="s">
        <v>171</v>
      </c>
      <c r="AN42" s="508"/>
      <c r="AO42" s="141"/>
      <c r="AP42" s="141"/>
      <c r="AQ42" s="141"/>
      <c r="AR42" s="141"/>
      <c r="AS42" s="493">
        <f>COUNTIF(E42:AN43,"○")+COUNTIF(E42:AN43,"×")+COUNTIF(E42:AN43,"△")</f>
        <v>2</v>
      </c>
      <c r="AT42" s="495">
        <f t="shared" ref="AT42" si="62">COUNTIF(E42:AG43,"○")*3+COUNTIF(E42:AG43,"△")</f>
        <v>0</v>
      </c>
      <c r="AU42" s="503">
        <f>IF(AS42=0,0,AT42/(AS42*3))</f>
        <v>0</v>
      </c>
      <c r="AV42" s="467">
        <f>SUM(F42,J42,N42,R42,V42,Z42,AD42,AH42,AL42,AP42)-SUM(H42,L42,P42,T42,X42,AB42,AF42,AJ42,AN42,AR42)</f>
        <v>-7</v>
      </c>
      <c r="AW42" s="467">
        <f t="shared" si="37"/>
        <v>0</v>
      </c>
      <c r="AX42" s="472">
        <f t="shared" ref="AX42" si="63">SUM(H42,L42,P42,T42,X42,AB42,AF42,AJ42)-SUM(J42,N42,R42,V42,Z42,AD42,AH42)</f>
        <v>7</v>
      </c>
      <c r="AY42" s="472">
        <f t="shared" ref="AY42" si="64">SUM(H42,L42,P42,T42,X42,AB42,AF42,AJ42)</f>
        <v>7</v>
      </c>
      <c r="AZ42" s="467">
        <f t="shared" ref="AZ42" si="65">RANK(AU42,$AU$6:$AU$21)</f>
        <v>8</v>
      </c>
      <c r="BA42" s="467">
        <f>RANK(AU42,$AU$6:$AU$67)</f>
        <v>15</v>
      </c>
      <c r="BB42" s="134"/>
    </row>
    <row r="43" spans="1:54" ht="17.25" customHeight="1">
      <c r="A43" s="469" t="str">
        <f ca="1">INDIRECT("U10組合せ!e"&amp;(ROW()-1)/2-7)</f>
        <v>宇都宮北部ＦＣトレ</v>
      </c>
      <c r="B43" s="470"/>
      <c r="C43" s="470"/>
      <c r="D43" s="471"/>
      <c r="E43" s="478"/>
      <c r="F43" s="480"/>
      <c r="G43" s="482"/>
      <c r="H43" s="484"/>
      <c r="I43" s="478"/>
      <c r="J43" s="480"/>
      <c r="K43" s="482"/>
      <c r="L43" s="484"/>
      <c r="M43" s="478"/>
      <c r="N43" s="480"/>
      <c r="O43" s="482"/>
      <c r="P43" s="484"/>
      <c r="Q43" s="478"/>
      <c r="R43" s="480"/>
      <c r="S43" s="482"/>
      <c r="T43" s="484"/>
      <c r="U43" s="478"/>
      <c r="V43" s="480"/>
      <c r="W43" s="482"/>
      <c r="X43" s="484"/>
      <c r="Y43" s="478"/>
      <c r="Z43" s="480"/>
      <c r="AA43" s="482"/>
      <c r="AB43" s="484"/>
      <c r="AC43" s="478"/>
      <c r="AD43" s="480"/>
      <c r="AE43" s="482"/>
      <c r="AF43" s="484"/>
      <c r="AG43" s="488"/>
      <c r="AH43" s="489"/>
      <c r="AI43" s="489"/>
      <c r="AJ43" s="490"/>
      <c r="AK43" s="478"/>
      <c r="AL43" s="511"/>
      <c r="AM43" s="482"/>
      <c r="AN43" s="509"/>
      <c r="AO43" s="142"/>
      <c r="AP43" s="142"/>
      <c r="AQ43" s="142"/>
      <c r="AR43" s="142"/>
      <c r="AS43" s="494"/>
      <c r="AT43" s="496"/>
      <c r="AU43" s="504"/>
      <c r="AV43" s="505"/>
      <c r="AW43" s="505"/>
      <c r="AX43" s="473"/>
      <c r="AY43" s="473"/>
      <c r="AZ43" s="468"/>
      <c r="BA43" s="468"/>
      <c r="BB43" s="134"/>
    </row>
    <row r="44" spans="1:54" ht="17.25" hidden="1" customHeight="1">
      <c r="A44" s="474" t="s">
        <v>258</v>
      </c>
      <c r="B44" s="475"/>
      <c r="C44" s="475"/>
      <c r="D44" s="476"/>
      <c r="E44" s="477" t="str">
        <f>IF(OR(F44="",H44=""),"",IF(F44&gt;H44,"○",IF(F44&lt;H44,"×",IF(F44=H44,"△"))))</f>
        <v/>
      </c>
      <c r="F44" s="479" t="str">
        <f>IF(AN28="","",AN28)</f>
        <v/>
      </c>
      <c r="G44" s="481" t="s">
        <v>171</v>
      </c>
      <c r="H44" s="483" t="str">
        <f>IF(AL28="","",AL28)</f>
        <v/>
      </c>
      <c r="I44" s="477" t="str">
        <f>IF(OR(J44="",L44=""),"",IF(J44&gt;L44,"○",IF(J44&lt;L44,"×",IF(J44=L44,"△"))))</f>
        <v/>
      </c>
      <c r="J44" s="479" t="str">
        <f>IF(AN30="","",AN30)</f>
        <v/>
      </c>
      <c r="K44" s="481" t="s">
        <v>171</v>
      </c>
      <c r="L44" s="483" t="str">
        <f>IF(AL30="","",AL30)</f>
        <v/>
      </c>
      <c r="M44" s="477" t="str">
        <f>IF(OR(N44="",P44=""),"",IF(N44&gt;P44,"○",IF(N44&lt;P44,"×",IF(N44=P44,"△"))))</f>
        <v/>
      </c>
      <c r="N44" s="479" t="str">
        <f>IF(AN32="","",AN32)</f>
        <v/>
      </c>
      <c r="O44" s="481" t="s">
        <v>171</v>
      </c>
      <c r="P44" s="483" t="str">
        <f>IF(AL32="","",AL32)</f>
        <v/>
      </c>
      <c r="Q44" s="477" t="str">
        <f>IF(OR(R44="",T44=""),"",IF(R44&gt;T44,"○",IF(R44&lt;T44,"×",IF(R44=T44,"△"))))</f>
        <v/>
      </c>
      <c r="R44" s="479" t="str">
        <f>IF(AN34="","",AN34)</f>
        <v/>
      </c>
      <c r="S44" s="481" t="s">
        <v>171</v>
      </c>
      <c r="T44" s="483" t="str">
        <f>IF(AL34="","",AL34)</f>
        <v/>
      </c>
      <c r="U44" s="477" t="str">
        <f>IF(OR(V44="",X44=""),"",IF(V44&gt;X44,"○",IF(V44&lt;X44,"×",IF(V44=X44,"△"))))</f>
        <v/>
      </c>
      <c r="V44" s="479" t="str">
        <f>IF(AN36="","",AN36)</f>
        <v/>
      </c>
      <c r="W44" s="481" t="s">
        <v>171</v>
      </c>
      <c r="X44" s="483" t="str">
        <f>IF(AL36="","",AL36)</f>
        <v/>
      </c>
      <c r="Y44" s="477" t="str">
        <f>IF(OR(Z44="",AB44=""),"",IF(Z44&gt;AB44,"○",IF(Z44&lt;AB44,"×",IF(Z44=AB44,"△"))))</f>
        <v/>
      </c>
      <c r="Z44" s="479" t="str">
        <f>IF(AN38="","",AN38)</f>
        <v/>
      </c>
      <c r="AA44" s="481" t="s">
        <v>171</v>
      </c>
      <c r="AB44" s="483" t="str">
        <f>IF(AL38="","",AL38)</f>
        <v/>
      </c>
      <c r="AC44" s="477" t="str">
        <f>IF(OR(AD44="",AF44=""),"",IF(AD44&gt;AF44,"○",IF(AD44&lt;AF44,"×",IF(AD44=AF44,"△"))))</f>
        <v/>
      </c>
      <c r="AD44" s="479" t="str">
        <f>IF(AN40="","",AN40)</f>
        <v/>
      </c>
      <c r="AE44" s="481" t="s">
        <v>171</v>
      </c>
      <c r="AF44" s="483" t="str">
        <f>IF(AL40="","",AL40)</f>
        <v/>
      </c>
      <c r="AG44" s="477" t="str">
        <f>IF(OR(AH44="",AJ44=""),"",IF(AH44&gt;AJ44,"○",IF(AH44&lt;AJ44,"×",IF(AH44=AJ44,"△"))))</f>
        <v/>
      </c>
      <c r="AH44" s="479" t="str">
        <f>IF(AN42="","",AN42)</f>
        <v/>
      </c>
      <c r="AI44" s="481" t="s">
        <v>171</v>
      </c>
      <c r="AJ44" s="483" t="str">
        <f>IF(AL42="","",AL42)</f>
        <v/>
      </c>
      <c r="AK44" s="485"/>
      <c r="AL44" s="486"/>
      <c r="AM44" s="486"/>
      <c r="AN44" s="487"/>
      <c r="AO44" s="143"/>
      <c r="AP44" s="143"/>
      <c r="AQ44" s="143"/>
      <c r="AR44" s="143"/>
      <c r="AS44" s="493">
        <f>COUNTIF(E44:AN45,"○")+COUNTIF(E44:AN45,"×")+COUNTIF(E44:AN45,"△")</f>
        <v>0</v>
      </c>
      <c r="AT44" s="525">
        <f>COUNTIF(E44:AN45,"○")*3+COUNTIF(E44:AN45,"△")</f>
        <v>0</v>
      </c>
      <c r="AU44" s="503">
        <f>IF(AS44=0,0,AT44/(AS44*3))</f>
        <v>0</v>
      </c>
      <c r="AV44" s="467">
        <f>SUM(F44,J44,N44,R44,V44,Z44,AD44,AH44,AL44,AP44)-SUM(H44,L44,P44,T44,X44,AB44,AF44,AJ44,AN44,AR44)</f>
        <v>0</v>
      </c>
      <c r="AW44" s="467">
        <f t="shared" si="37"/>
        <v>0</v>
      </c>
      <c r="AX44" s="146"/>
      <c r="AY44" s="146"/>
      <c r="AZ44" s="524">
        <f>RANK(AU44,$AU$28:$AU$45)</f>
        <v>6</v>
      </c>
      <c r="BA44" s="467">
        <f>RANK(AU44,$AU$6:$AU$67)</f>
        <v>15</v>
      </c>
      <c r="BB44" s="134"/>
    </row>
    <row r="45" spans="1:54" ht="17.25" hidden="1" customHeight="1">
      <c r="A45" s="469" t="str">
        <f ca="1">INDIRECT("U10組合せ!e"&amp;(ROW()-1)/2-7)</f>
        <v>１節</v>
      </c>
      <c r="B45" s="470"/>
      <c r="C45" s="470"/>
      <c r="D45" s="471"/>
      <c r="E45" s="478"/>
      <c r="F45" s="480"/>
      <c r="G45" s="482"/>
      <c r="H45" s="484"/>
      <c r="I45" s="478"/>
      <c r="J45" s="480"/>
      <c r="K45" s="482"/>
      <c r="L45" s="484"/>
      <c r="M45" s="478"/>
      <c r="N45" s="480"/>
      <c r="O45" s="482"/>
      <c r="P45" s="484"/>
      <c r="Q45" s="478"/>
      <c r="R45" s="480"/>
      <c r="S45" s="482"/>
      <c r="T45" s="484"/>
      <c r="U45" s="478"/>
      <c r="V45" s="480"/>
      <c r="W45" s="482"/>
      <c r="X45" s="484"/>
      <c r="Y45" s="478"/>
      <c r="Z45" s="480"/>
      <c r="AA45" s="482"/>
      <c r="AB45" s="484"/>
      <c r="AC45" s="478"/>
      <c r="AD45" s="480"/>
      <c r="AE45" s="482"/>
      <c r="AF45" s="484"/>
      <c r="AG45" s="478"/>
      <c r="AH45" s="480"/>
      <c r="AI45" s="482"/>
      <c r="AJ45" s="484"/>
      <c r="AK45" s="488"/>
      <c r="AL45" s="489"/>
      <c r="AM45" s="489"/>
      <c r="AN45" s="490"/>
      <c r="AO45" s="144"/>
      <c r="AP45" s="144"/>
      <c r="AQ45" s="144"/>
      <c r="AR45" s="144"/>
      <c r="AS45" s="494"/>
      <c r="AT45" s="526"/>
      <c r="AU45" s="504"/>
      <c r="AV45" s="505"/>
      <c r="AW45" s="505"/>
      <c r="AX45" s="147"/>
      <c r="AY45" s="147"/>
      <c r="AZ45" s="468"/>
      <c r="BA45" s="468"/>
      <c r="BB45" s="134"/>
    </row>
    <row r="46" spans="1:54" ht="24" hidden="1"/>
    <row r="47" spans="1:54" ht="27" hidden="1" customHeight="1">
      <c r="A47" s="450" t="str">
        <f>A1</f>
        <v>ＪＦＡ　U-10サッカーリーグ2020（in栃木） 宇河地域リーグ戦（後期）　星取表</v>
      </c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1"/>
      <c r="AV47" s="451"/>
      <c r="AW47" s="451"/>
      <c r="AX47" s="451"/>
      <c r="AY47" s="451"/>
      <c r="AZ47" s="451"/>
      <c r="BA47" s="451"/>
      <c r="BB47" s="124"/>
    </row>
    <row r="48" spans="1:54" ht="21" customHeight="1"/>
    <row r="49" spans="1:54" ht="44.25">
      <c r="A49" s="453" t="s">
        <v>259</v>
      </c>
      <c r="B49" s="453"/>
      <c r="C49" s="453"/>
      <c r="D49" s="453"/>
      <c r="E49" s="453" t="str">
        <f ca="1">A51</f>
        <v>雀宮ＦＣ</v>
      </c>
      <c r="F49" s="453"/>
      <c r="G49" s="453"/>
      <c r="H49" s="453"/>
      <c r="I49" s="454" t="str">
        <f ca="1">A53</f>
        <v>ウェストフットコム</v>
      </c>
      <c r="J49" s="454"/>
      <c r="K49" s="454"/>
      <c r="L49" s="454"/>
      <c r="M49" s="454" t="str">
        <f ca="1">A55</f>
        <v>宇大附属小ＳＳＳ</v>
      </c>
      <c r="N49" s="454"/>
      <c r="O49" s="454"/>
      <c r="P49" s="454"/>
      <c r="Q49" s="454" t="str">
        <f ca="1">A57</f>
        <v>ＦＣみらい</v>
      </c>
      <c r="R49" s="454"/>
      <c r="S49" s="454"/>
      <c r="T49" s="454"/>
      <c r="U49" s="453" t="str">
        <f ca="1">A59</f>
        <v>ＦＣグランディールＪ</v>
      </c>
      <c r="V49" s="453"/>
      <c r="W49" s="453"/>
      <c r="X49" s="453"/>
      <c r="Y49" s="454" t="str">
        <f ca="1">A61</f>
        <v>カテット白沢ＳＳ</v>
      </c>
      <c r="Z49" s="454"/>
      <c r="AA49" s="454"/>
      <c r="AB49" s="454"/>
      <c r="AC49" s="454" t="str">
        <f ca="1">A63</f>
        <v>上河内ＪＳＣ</v>
      </c>
      <c r="AD49" s="454"/>
      <c r="AE49" s="454"/>
      <c r="AF49" s="454"/>
      <c r="AG49" s="454" t="str">
        <f ca="1">A65</f>
        <v>Ｓ４スペランツァ</v>
      </c>
      <c r="AH49" s="454"/>
      <c r="AI49" s="454"/>
      <c r="AJ49" s="454"/>
      <c r="AK49" s="454" t="str">
        <f ca="1">A67</f>
        <v>１節</v>
      </c>
      <c r="AL49" s="454"/>
      <c r="AM49" s="454"/>
      <c r="AN49" s="454"/>
      <c r="AO49" s="140"/>
      <c r="AP49" s="140"/>
      <c r="AQ49" s="140"/>
      <c r="AR49" s="140"/>
      <c r="AS49" s="128" t="s">
        <v>230</v>
      </c>
      <c r="AT49" s="129" t="s">
        <v>231</v>
      </c>
      <c r="AU49" s="130" t="s">
        <v>232</v>
      </c>
      <c r="AV49" s="130" t="s">
        <v>233</v>
      </c>
      <c r="AW49" s="130" t="s">
        <v>234</v>
      </c>
      <c r="AX49" s="150" t="s">
        <v>233</v>
      </c>
      <c r="AY49" s="150" t="s">
        <v>234</v>
      </c>
      <c r="AZ49" s="131" t="s">
        <v>235</v>
      </c>
      <c r="BA49" s="132" t="s">
        <v>236</v>
      </c>
      <c r="BB49" s="133"/>
    </row>
    <row r="50" spans="1:54" ht="17.25" customHeight="1">
      <c r="A50" s="474" t="s">
        <v>260</v>
      </c>
      <c r="B50" s="475"/>
      <c r="C50" s="475"/>
      <c r="D50" s="475"/>
      <c r="E50" s="485"/>
      <c r="F50" s="486"/>
      <c r="G50" s="486"/>
      <c r="H50" s="487"/>
      <c r="I50" s="477" t="str">
        <f>IF(OR(J50="",L50=""),"",IF(J50&gt;L50,"○",IF(J50&lt;L50,"×",IF(J50=L50,"△"))))</f>
        <v>×</v>
      </c>
      <c r="J50" s="510">
        <v>0</v>
      </c>
      <c r="K50" s="481" t="s">
        <v>171</v>
      </c>
      <c r="L50" s="508">
        <v>1</v>
      </c>
      <c r="M50" s="477" t="str">
        <f>IF(OR(N50="",P50=""),"",IF(N50&gt;P50,"○",IF(N50&lt;P50,"×",IF(N50=P50,"△"))))</f>
        <v/>
      </c>
      <c r="N50" s="510"/>
      <c r="O50" s="481" t="s">
        <v>171</v>
      </c>
      <c r="P50" s="508"/>
      <c r="Q50" s="477" t="str">
        <f>IF(OR(R50="",T50=""),"",IF(R50&gt;T50,"○",IF(R50&lt;T50,"×",IF(R50=T50,"△"))))</f>
        <v>×</v>
      </c>
      <c r="R50" s="479">
        <v>0</v>
      </c>
      <c r="S50" s="481" t="s">
        <v>171</v>
      </c>
      <c r="T50" s="483">
        <v>3</v>
      </c>
      <c r="U50" s="477" t="str">
        <f>IF(OR(V50="",X50=""),"",IF(V50&gt;X50,"○",IF(V50&lt;X50,"×",IF(V50=X50,"△"))))</f>
        <v/>
      </c>
      <c r="V50" s="463"/>
      <c r="W50" s="457" t="s">
        <v>171</v>
      </c>
      <c r="X50" s="465"/>
      <c r="Y50" s="461" t="str">
        <f>IF(OR(Z50="",AB50=""),"",IF(Z50&gt;AB50,"○",IF(Z50&lt;AB50,"×",IF(Z50=AB50,"△"))))</f>
        <v/>
      </c>
      <c r="Z50" s="463"/>
      <c r="AA50" s="457" t="s">
        <v>171</v>
      </c>
      <c r="AB50" s="465"/>
      <c r="AC50" s="461" t="str">
        <f>IF(OR(AD50="",AF50=""),"",IF(AD50&gt;AF50,"○",IF(AD50&lt;AF50,"×",IF(AD50=AF50,"△"))))</f>
        <v/>
      </c>
      <c r="AD50" s="455"/>
      <c r="AE50" s="457" t="s">
        <v>171</v>
      </c>
      <c r="AF50" s="459"/>
      <c r="AG50" s="461" t="str">
        <f>IF(OR(AH50="",AJ50=""),"",IF(AH50&gt;AJ50,"○",IF(AH50&lt;AJ50,"×",IF(AH50=AJ50,"△"))))</f>
        <v/>
      </c>
      <c r="AH50" s="463"/>
      <c r="AI50" s="457" t="s">
        <v>171</v>
      </c>
      <c r="AJ50" s="506"/>
      <c r="AK50" s="461" t="str">
        <f>IF(OR(AL50="",AN50=""),"",IF(AL50&gt;AN50,"○",IF(AL50&lt;AN50,"×",IF(AL50=AN50,"△"))))</f>
        <v/>
      </c>
      <c r="AL50" s="510"/>
      <c r="AM50" s="481" t="s">
        <v>171</v>
      </c>
      <c r="AN50" s="508"/>
      <c r="AO50" s="143"/>
      <c r="AP50" s="143"/>
      <c r="AQ50" s="143"/>
      <c r="AR50" s="143"/>
      <c r="AS50" s="493">
        <f>COUNTIF(E50:AN51,"○")+COUNTIF(E50:AN51,"×")+COUNTIF(E50:AN51,"△")</f>
        <v>2</v>
      </c>
      <c r="AT50" s="495">
        <f>COUNTIF(E50:AG51,"○")*3+COUNTIF(E50:AG51,"△")</f>
        <v>0</v>
      </c>
      <c r="AU50" s="503">
        <f>IF(AS50=0,0,AT50/(AS50*3))</f>
        <v>0</v>
      </c>
      <c r="AV50" s="467">
        <f>SUM(F50,J50,N50,R50,V50,Z50,AD50,AH50,AL50,AP50)-SUM(H50,L50,P50,T50,X50,AB50,AF50,AJ50,AN50,AR50)</f>
        <v>-4</v>
      </c>
      <c r="AW50" s="467">
        <f t="shared" ref="AW50:AW66" si="66">SUM(F50,J50,N50,R50,V50,Z50,AD50,AH50,AL50,AP50,)</f>
        <v>0</v>
      </c>
      <c r="AX50" s="472">
        <f>SUM(H50,L50,P50,T50,X50,AB50,AF50,AJ50)-SUM(J50,N50,R50,V50,Z50,AD50,AH50)</f>
        <v>4</v>
      </c>
      <c r="AY50" s="472">
        <f>SUM(H50,L50,P50,T50,X50,AB50,AF50,AJ50)</f>
        <v>4</v>
      </c>
      <c r="AZ50" s="467">
        <f>RANK(AU50,$AU$6:$AU$21)</f>
        <v>8</v>
      </c>
      <c r="BA50" s="467">
        <f>RANK(AU50,$AU$6:$AU$67)</f>
        <v>15</v>
      </c>
      <c r="BB50" s="134"/>
    </row>
    <row r="51" spans="1:54" ht="17.25" customHeight="1">
      <c r="A51" s="469" t="str">
        <f ca="1">INDIRECT("U10組合せ!g"&amp;(ROW()-1)/2-18)</f>
        <v>雀宮ＦＣ</v>
      </c>
      <c r="B51" s="470"/>
      <c r="C51" s="470"/>
      <c r="D51" s="471"/>
      <c r="E51" s="488"/>
      <c r="F51" s="489"/>
      <c r="G51" s="489"/>
      <c r="H51" s="490"/>
      <c r="I51" s="478"/>
      <c r="J51" s="511"/>
      <c r="K51" s="482"/>
      <c r="L51" s="509"/>
      <c r="M51" s="478"/>
      <c r="N51" s="511"/>
      <c r="O51" s="482"/>
      <c r="P51" s="509"/>
      <c r="Q51" s="478"/>
      <c r="R51" s="480"/>
      <c r="S51" s="482"/>
      <c r="T51" s="484"/>
      <c r="U51" s="478"/>
      <c r="V51" s="464"/>
      <c r="W51" s="458"/>
      <c r="X51" s="466"/>
      <c r="Y51" s="462"/>
      <c r="Z51" s="464"/>
      <c r="AA51" s="458"/>
      <c r="AB51" s="466"/>
      <c r="AC51" s="462"/>
      <c r="AD51" s="456"/>
      <c r="AE51" s="458"/>
      <c r="AF51" s="460"/>
      <c r="AG51" s="462"/>
      <c r="AH51" s="464"/>
      <c r="AI51" s="458"/>
      <c r="AJ51" s="507"/>
      <c r="AK51" s="462"/>
      <c r="AL51" s="511"/>
      <c r="AM51" s="482"/>
      <c r="AN51" s="509"/>
      <c r="AO51" s="144"/>
      <c r="AP51" s="144"/>
      <c r="AQ51" s="144"/>
      <c r="AR51" s="144"/>
      <c r="AS51" s="494"/>
      <c r="AT51" s="496"/>
      <c r="AU51" s="504"/>
      <c r="AV51" s="505"/>
      <c r="AW51" s="505"/>
      <c r="AX51" s="473"/>
      <c r="AY51" s="473"/>
      <c r="AZ51" s="468"/>
      <c r="BA51" s="468"/>
      <c r="BB51" s="134"/>
    </row>
    <row r="52" spans="1:54" ht="17.25" customHeight="1">
      <c r="A52" s="474" t="s">
        <v>261</v>
      </c>
      <c r="B52" s="475"/>
      <c r="C52" s="475"/>
      <c r="D52" s="476"/>
      <c r="E52" s="477" t="str">
        <f>IF(OR(F52="",H52=""),"",IF(F52&gt;H52,"○",IF(F52&lt;H52,"×",IF(F52=H52,"△"))))</f>
        <v>○</v>
      </c>
      <c r="F52" s="479">
        <f>IF(L50="","",L50)</f>
        <v>1</v>
      </c>
      <c r="G52" s="481" t="s">
        <v>171</v>
      </c>
      <c r="H52" s="483">
        <f>IF(J50="","",J50)</f>
        <v>0</v>
      </c>
      <c r="I52" s="485"/>
      <c r="J52" s="486"/>
      <c r="K52" s="486"/>
      <c r="L52" s="487"/>
      <c r="M52" s="477" t="str">
        <f>IF(OR(N52="",P52=""),"",IF(N52&gt;P52,"○",IF(N52&lt;P52,"×",IF(N52=P52,"△"))))</f>
        <v>○</v>
      </c>
      <c r="N52" s="510">
        <v>5</v>
      </c>
      <c r="O52" s="481" t="s">
        <v>171</v>
      </c>
      <c r="P52" s="508">
        <v>0</v>
      </c>
      <c r="Q52" s="477" t="str">
        <f>IF(OR(R52="",T52=""),"",IF(R52&gt;T52,"○",IF(R52&lt;T52,"×",IF(R52=T52,"△"))))</f>
        <v/>
      </c>
      <c r="R52" s="510"/>
      <c r="S52" s="481" t="s">
        <v>171</v>
      </c>
      <c r="T52" s="508"/>
      <c r="U52" s="477" t="str">
        <f>IF(OR(V52="",X52=""),"",IF(V52&gt;X52,"○",IF(V52&lt;X52,"×",IF(V52=X52,"△"))))</f>
        <v/>
      </c>
      <c r="V52" s="455"/>
      <c r="W52" s="457" t="s">
        <v>171</v>
      </c>
      <c r="X52" s="459"/>
      <c r="Y52" s="461" t="str">
        <f>IF(OR(Z52="",AB52=""),"",IF(Z52&gt;AB52,"○",IF(Z52&lt;AB52,"×",IF(Z52=AB52,"△"))))</f>
        <v/>
      </c>
      <c r="Z52" s="463"/>
      <c r="AA52" s="457" t="s">
        <v>171</v>
      </c>
      <c r="AB52" s="465"/>
      <c r="AC52" s="461" t="str">
        <f>IF(OR(AD52="",AF52=""),"",IF(AD52&gt;AF52,"○",IF(AD52&lt;AF52,"×",IF(AD52=AF52,"△"))))</f>
        <v/>
      </c>
      <c r="AD52" s="463"/>
      <c r="AE52" s="457" t="s">
        <v>171</v>
      </c>
      <c r="AF52" s="465"/>
      <c r="AG52" s="461" t="str">
        <f>IF(OR(AH52="",AJ52=""),"",IF(AH52&gt;AJ52,"○",IF(AH52&lt;AJ52,"×",IF(AH52=AJ52,"△"))))</f>
        <v/>
      </c>
      <c r="AH52" s="455"/>
      <c r="AI52" s="457" t="s">
        <v>171</v>
      </c>
      <c r="AJ52" s="459"/>
      <c r="AK52" s="461" t="str">
        <f>IF(OR(AL52="",AN52=""),"",IF(AL52&gt;AN52,"○",IF(AL52&lt;AN52,"×",IF(AL52=AN52,"△"))))</f>
        <v/>
      </c>
      <c r="AL52" s="510"/>
      <c r="AM52" s="481" t="s">
        <v>171</v>
      </c>
      <c r="AN52" s="508"/>
      <c r="AO52" s="143"/>
      <c r="AP52" s="143"/>
      <c r="AQ52" s="143"/>
      <c r="AR52" s="143"/>
      <c r="AS52" s="493">
        <f>COUNTIF(E52:AN53,"○")+COUNTIF(E52:AN53,"×")+COUNTIF(E52:AN53,"△")</f>
        <v>2</v>
      </c>
      <c r="AT52" s="495">
        <f t="shared" ref="AT52" si="67">COUNTIF(E52:AG53,"○")*3+COUNTIF(E52:AG53,"△")</f>
        <v>6</v>
      </c>
      <c r="AU52" s="503">
        <f>IF(AS52=0,0,AT52/(AS52*3))</f>
        <v>1</v>
      </c>
      <c r="AV52" s="467">
        <f>SUM(F52,J52,N52,R52,V52,Z52,AD52,AH52,AL52,AP52)-SUM(H52,L52,P52,T52,X52,AB52,AF52,AJ52,AN52,AR52)</f>
        <v>6</v>
      </c>
      <c r="AW52" s="467">
        <f t="shared" si="66"/>
        <v>6</v>
      </c>
      <c r="AX52" s="472">
        <f t="shared" ref="AX52" si="68">SUM(H52,L52,P52,T52,X52,AB52,AF52,AJ52)-SUM(J52,N52,R52,V52,Z52,AD52,AH52)</f>
        <v>-5</v>
      </c>
      <c r="AY52" s="472">
        <f t="shared" ref="AY52" si="69">SUM(H52,L52,P52,T52,X52,AB52,AF52,AJ52)</f>
        <v>0</v>
      </c>
      <c r="AZ52" s="467">
        <f t="shared" ref="AZ52" si="70">RANK(AU52,$AU$6:$AU$21)</f>
        <v>1</v>
      </c>
      <c r="BA52" s="467">
        <f>RANK(AU52,$AU$6:$AU$67)</f>
        <v>1</v>
      </c>
      <c r="BB52" s="134"/>
    </row>
    <row r="53" spans="1:54" ht="17.25" customHeight="1">
      <c r="A53" s="469" t="str">
        <f ca="1">INDIRECT("U10組合せ!g"&amp;(ROW()-1)/2-18)</f>
        <v>ウェストフットコム</v>
      </c>
      <c r="B53" s="470"/>
      <c r="C53" s="470"/>
      <c r="D53" s="471"/>
      <c r="E53" s="478"/>
      <c r="F53" s="480"/>
      <c r="G53" s="482"/>
      <c r="H53" s="484"/>
      <c r="I53" s="488"/>
      <c r="J53" s="489"/>
      <c r="K53" s="489"/>
      <c r="L53" s="490"/>
      <c r="M53" s="478"/>
      <c r="N53" s="511"/>
      <c r="O53" s="482"/>
      <c r="P53" s="509"/>
      <c r="Q53" s="478"/>
      <c r="R53" s="511"/>
      <c r="S53" s="482"/>
      <c r="T53" s="509"/>
      <c r="U53" s="478"/>
      <c r="V53" s="456"/>
      <c r="W53" s="458"/>
      <c r="X53" s="460"/>
      <c r="Y53" s="462"/>
      <c r="Z53" s="464"/>
      <c r="AA53" s="458"/>
      <c r="AB53" s="466"/>
      <c r="AC53" s="462"/>
      <c r="AD53" s="464"/>
      <c r="AE53" s="458"/>
      <c r="AF53" s="466"/>
      <c r="AG53" s="462"/>
      <c r="AH53" s="456"/>
      <c r="AI53" s="458"/>
      <c r="AJ53" s="460"/>
      <c r="AK53" s="462"/>
      <c r="AL53" s="511"/>
      <c r="AM53" s="482"/>
      <c r="AN53" s="509"/>
      <c r="AO53" s="144"/>
      <c r="AP53" s="144"/>
      <c r="AQ53" s="144"/>
      <c r="AR53" s="144"/>
      <c r="AS53" s="494"/>
      <c r="AT53" s="496"/>
      <c r="AU53" s="504"/>
      <c r="AV53" s="505"/>
      <c r="AW53" s="505"/>
      <c r="AX53" s="473"/>
      <c r="AY53" s="473"/>
      <c r="AZ53" s="468"/>
      <c r="BA53" s="468"/>
      <c r="BB53" s="134"/>
    </row>
    <row r="54" spans="1:54" ht="17.25" customHeight="1">
      <c r="A54" s="474" t="s">
        <v>262</v>
      </c>
      <c r="B54" s="475"/>
      <c r="C54" s="475"/>
      <c r="D54" s="476"/>
      <c r="E54" s="477" t="str">
        <f>IF(OR(F54="",H54=""),"",IF(F54&gt;H54,"○",IF(F54&lt;H54,"×",IF(F54=H54,"△"))))</f>
        <v/>
      </c>
      <c r="F54" s="479" t="str">
        <f>IF(P50="","",P50)</f>
        <v/>
      </c>
      <c r="G54" s="481" t="s">
        <v>171</v>
      </c>
      <c r="H54" s="483" t="str">
        <f>IF(N50="","",N50)</f>
        <v/>
      </c>
      <c r="I54" s="477" t="str">
        <f>IF(OR(J54="",L54=""),"",IF(J54&gt;L54,"○",IF(J54&lt;L54,"×",IF(J54=L54,"△"))))</f>
        <v>×</v>
      </c>
      <c r="J54" s="479">
        <f>IF(P52="","",P52)</f>
        <v>0</v>
      </c>
      <c r="K54" s="481" t="s">
        <v>171</v>
      </c>
      <c r="L54" s="483">
        <f>IF(N52="","",N52)</f>
        <v>5</v>
      </c>
      <c r="M54" s="485"/>
      <c r="N54" s="486"/>
      <c r="O54" s="486"/>
      <c r="P54" s="487"/>
      <c r="Q54" s="477" t="str">
        <f>IF(OR(R54="",T54=""),"",IF(R54&gt;T54,"○",IF(R54&lt;T54,"×",IF(R54=T54,"△"))))</f>
        <v>×</v>
      </c>
      <c r="R54" s="510">
        <v>0</v>
      </c>
      <c r="S54" s="481" t="s">
        <v>171</v>
      </c>
      <c r="T54" s="508">
        <v>4</v>
      </c>
      <c r="U54" s="477" t="str">
        <f>IF(OR(V54="",X54=""),"",IF(V54&gt;X54,"○",IF(V54&lt;X54,"×",IF(V54=X54,"△"))))</f>
        <v/>
      </c>
      <c r="V54" s="463"/>
      <c r="W54" s="457" t="s">
        <v>171</v>
      </c>
      <c r="X54" s="465"/>
      <c r="Y54" s="461" t="str">
        <f>IF(OR(Z54="",AB54=""),"",IF(Z54&gt;AB54,"○",IF(Z54&lt;AB54,"×",IF(Z54=AB54,"△"))))</f>
        <v/>
      </c>
      <c r="Z54" s="455"/>
      <c r="AA54" s="457" t="s">
        <v>171</v>
      </c>
      <c r="AB54" s="459"/>
      <c r="AC54" s="461" t="str">
        <f>IF(OR(AD54="",AF54=""),"",IF(AD54&gt;AF54,"○",IF(AD54&lt;AF54,"×",IF(AD54=AF54,"△"))))</f>
        <v/>
      </c>
      <c r="AD54" s="463"/>
      <c r="AE54" s="457" t="s">
        <v>171</v>
      </c>
      <c r="AF54" s="465"/>
      <c r="AG54" s="461" t="str">
        <f>IF(OR(AH54="",AJ54=""),"",IF(AH54&gt;AJ54,"○",IF(AH54&lt;AJ54,"×",IF(AH54=AJ54,"△"))))</f>
        <v/>
      </c>
      <c r="AH54" s="463"/>
      <c r="AI54" s="457" t="s">
        <v>171</v>
      </c>
      <c r="AJ54" s="465"/>
      <c r="AK54" s="461" t="str">
        <f>IF(OR(AL54="",AN54=""),"",IF(AL54&gt;AN54,"○",IF(AL54&lt;AN54,"×",IF(AL54=AN54,"△"))))</f>
        <v/>
      </c>
      <c r="AL54" s="479"/>
      <c r="AM54" s="481" t="s">
        <v>171</v>
      </c>
      <c r="AN54" s="483"/>
      <c r="AO54" s="143"/>
      <c r="AP54" s="143"/>
      <c r="AQ54" s="143"/>
      <c r="AR54" s="143"/>
      <c r="AS54" s="493">
        <f>COUNTIF(E54:AN55,"○")+COUNTIF(E54:AN55,"×")+COUNTIF(E54:AN55,"△")</f>
        <v>2</v>
      </c>
      <c r="AT54" s="495">
        <f t="shared" ref="AT54" si="71">COUNTIF(E54:AG55,"○")*3+COUNTIF(E54:AG55,"△")</f>
        <v>0</v>
      </c>
      <c r="AU54" s="503">
        <f>IF(AS54=0,0,AT54/(AS54*3))</f>
        <v>0</v>
      </c>
      <c r="AV54" s="467">
        <f>SUM(F54,J54,N54,R54,V54,Z54,AD54,AH54,AL54,AP54)-SUM(H54,L54,P54,T54,X54,AB54,AF54,AJ54,AN54,AR54)</f>
        <v>-9</v>
      </c>
      <c r="AW54" s="467">
        <f t="shared" si="66"/>
        <v>0</v>
      </c>
      <c r="AX54" s="472">
        <f t="shared" ref="AX54" si="72">SUM(H54,L54,P54,T54,X54,AB54,AF54,AJ54)-SUM(J54,N54,R54,V54,Z54,AD54,AH54)</f>
        <v>9</v>
      </c>
      <c r="AY54" s="472">
        <f t="shared" ref="AY54" si="73">SUM(H54,L54,P54,T54,X54,AB54,AF54,AJ54)</f>
        <v>9</v>
      </c>
      <c r="AZ54" s="467">
        <f t="shared" ref="AZ54" si="74">RANK(AU54,$AU$6:$AU$21)</f>
        <v>8</v>
      </c>
      <c r="BA54" s="467">
        <f>RANK(AU54,$AU$6:$AU$67)</f>
        <v>15</v>
      </c>
      <c r="BB54" s="134"/>
    </row>
    <row r="55" spans="1:54" ht="17.25" customHeight="1">
      <c r="A55" s="469" t="str">
        <f ca="1">INDIRECT("U10組合せ!g"&amp;(ROW()-1)/2-18)</f>
        <v>宇大附属小ＳＳＳ</v>
      </c>
      <c r="B55" s="470"/>
      <c r="C55" s="470"/>
      <c r="D55" s="471"/>
      <c r="E55" s="478"/>
      <c r="F55" s="480"/>
      <c r="G55" s="482"/>
      <c r="H55" s="484"/>
      <c r="I55" s="478"/>
      <c r="J55" s="480"/>
      <c r="K55" s="482"/>
      <c r="L55" s="484"/>
      <c r="M55" s="488"/>
      <c r="N55" s="489"/>
      <c r="O55" s="489"/>
      <c r="P55" s="490"/>
      <c r="Q55" s="478"/>
      <c r="R55" s="511"/>
      <c r="S55" s="482"/>
      <c r="T55" s="509"/>
      <c r="U55" s="478"/>
      <c r="V55" s="464"/>
      <c r="W55" s="458"/>
      <c r="X55" s="466"/>
      <c r="Y55" s="462"/>
      <c r="Z55" s="456"/>
      <c r="AA55" s="458"/>
      <c r="AB55" s="460"/>
      <c r="AC55" s="462"/>
      <c r="AD55" s="464"/>
      <c r="AE55" s="458"/>
      <c r="AF55" s="466"/>
      <c r="AG55" s="462"/>
      <c r="AH55" s="464"/>
      <c r="AI55" s="458"/>
      <c r="AJ55" s="466"/>
      <c r="AK55" s="462"/>
      <c r="AL55" s="480"/>
      <c r="AM55" s="482"/>
      <c r="AN55" s="484"/>
      <c r="AO55" s="144"/>
      <c r="AP55" s="144"/>
      <c r="AQ55" s="144"/>
      <c r="AR55" s="144"/>
      <c r="AS55" s="494"/>
      <c r="AT55" s="496"/>
      <c r="AU55" s="504"/>
      <c r="AV55" s="505"/>
      <c r="AW55" s="505"/>
      <c r="AX55" s="473"/>
      <c r="AY55" s="473"/>
      <c r="AZ55" s="468"/>
      <c r="BA55" s="468"/>
      <c r="BB55" s="134"/>
    </row>
    <row r="56" spans="1:54" ht="17.25" customHeight="1">
      <c r="A56" s="474" t="s">
        <v>263</v>
      </c>
      <c r="B56" s="475"/>
      <c r="C56" s="475"/>
      <c r="D56" s="476"/>
      <c r="E56" s="477" t="str">
        <f>IF(OR(F56="",H56=""),"",IF(F56&gt;H56,"○",IF(F56&lt;H56,"×",IF(F56=H56,"△"))))</f>
        <v>○</v>
      </c>
      <c r="F56" s="479">
        <f>IF(T50="","",T50)</f>
        <v>3</v>
      </c>
      <c r="G56" s="481" t="s">
        <v>171</v>
      </c>
      <c r="H56" s="483">
        <f>IF(R50="","",R50)</f>
        <v>0</v>
      </c>
      <c r="I56" s="477" t="str">
        <f>IF(OR(J56="",L56=""),"",IF(J56&gt;L56,"○",IF(J56&lt;L56,"×",IF(J56=L56,"△"))))</f>
        <v/>
      </c>
      <c r="J56" s="479" t="str">
        <f>IF(T52="","",T52)</f>
        <v/>
      </c>
      <c r="K56" s="481" t="s">
        <v>171</v>
      </c>
      <c r="L56" s="483" t="str">
        <f>IF(R52="","",R52)</f>
        <v/>
      </c>
      <c r="M56" s="477" t="str">
        <f>IF(OR(N56="",P56=""),"",IF(N56&gt;P56,"○",IF(N56&lt;P56,"×",IF(N56=P56,"△"))))</f>
        <v>○</v>
      </c>
      <c r="N56" s="479">
        <f>IF(T54="","",T54)</f>
        <v>4</v>
      </c>
      <c r="O56" s="481" t="s">
        <v>171</v>
      </c>
      <c r="P56" s="483">
        <f>IF(R54="","",R54)</f>
        <v>0</v>
      </c>
      <c r="Q56" s="485"/>
      <c r="R56" s="486"/>
      <c r="S56" s="486"/>
      <c r="T56" s="487"/>
      <c r="U56" s="477" t="str">
        <f>IF(OR(V56="",X56=""),"",IF(V56&gt;X56,"○",IF(V56&lt;X56,"×",IF(V56=X56,"△"))))</f>
        <v/>
      </c>
      <c r="V56" s="510"/>
      <c r="W56" s="481" t="s">
        <v>171</v>
      </c>
      <c r="X56" s="508"/>
      <c r="Y56" s="477" t="str">
        <f>IF(OR(Z56="",AB56=""),"",IF(Z56&gt;AB56,"○",IF(Z56&lt;AB56,"×",IF(Z56=AB56,"△"))))</f>
        <v/>
      </c>
      <c r="Z56" s="510"/>
      <c r="AA56" s="481" t="s">
        <v>171</v>
      </c>
      <c r="AB56" s="508"/>
      <c r="AC56" s="477" t="str">
        <f>IF(OR(AD56="",AF56=""),"",IF(AD56&gt;AF56,"○",IF(AD56&lt;AF56,"×",IF(AD56=AF56,"△"))))</f>
        <v/>
      </c>
      <c r="AD56" s="479"/>
      <c r="AE56" s="481" t="s">
        <v>171</v>
      </c>
      <c r="AF56" s="483"/>
      <c r="AG56" s="477" t="str">
        <f>IF(OR(AH56="",AJ56=""),"",IF(AH56&gt;AJ56,"○",IF(AH56&lt;AJ56,"×",IF(AH56=AJ56,"△"))))</f>
        <v/>
      </c>
      <c r="AH56" s="463"/>
      <c r="AI56" s="457" t="s">
        <v>171</v>
      </c>
      <c r="AJ56" s="465"/>
      <c r="AK56" s="461" t="str">
        <f>IF(OR(AL56="",AN56=""),"",IF(AL56&gt;AN56,"○",IF(AL56&lt;AN56,"×",IF(AL56=AN56,"△"))))</f>
        <v/>
      </c>
      <c r="AL56" s="463"/>
      <c r="AM56" s="457" t="s">
        <v>171</v>
      </c>
      <c r="AN56" s="465"/>
      <c r="AO56" s="141"/>
      <c r="AP56" s="141"/>
      <c r="AQ56" s="141"/>
      <c r="AR56" s="141"/>
      <c r="AS56" s="493">
        <f>COUNTIF(E56:AN57,"○")+COUNTIF(E56:AN57,"×")+COUNTIF(E56:AN57,"△")</f>
        <v>2</v>
      </c>
      <c r="AT56" s="495">
        <f t="shared" ref="AT56" si="75">COUNTIF(E56:AG57,"○")*3+COUNTIF(E56:AG57,"△")</f>
        <v>6</v>
      </c>
      <c r="AU56" s="503">
        <f>IF(AS56=0,0,AT56/(AS56*3))</f>
        <v>1</v>
      </c>
      <c r="AV56" s="467">
        <f>SUM(F56,J56,N56,R56,V56,Z56,AD56,AH56,AL56,AP56)-SUM(H56,L56,P56,T56,X56,AB56,AF56,AJ56,AN56,AR56)</f>
        <v>7</v>
      </c>
      <c r="AW56" s="467">
        <f t="shared" si="66"/>
        <v>7</v>
      </c>
      <c r="AX56" s="472">
        <f t="shared" ref="AX56" si="76">SUM(H56,L56,P56,T56,X56,AB56,AF56,AJ56)-SUM(J56,N56,R56,V56,Z56,AD56,AH56)</f>
        <v>-4</v>
      </c>
      <c r="AY56" s="472">
        <f t="shared" ref="AY56" si="77">SUM(H56,L56,P56,T56,X56,AB56,AF56,AJ56)</f>
        <v>0</v>
      </c>
      <c r="AZ56" s="467">
        <f t="shared" ref="AZ56" si="78">RANK(AU56,$AU$6:$AU$21)</f>
        <v>1</v>
      </c>
      <c r="BA56" s="467">
        <f>RANK(AU56,$AU$6:$AU$67)</f>
        <v>1</v>
      </c>
      <c r="BB56" s="134"/>
    </row>
    <row r="57" spans="1:54" ht="17.25" customHeight="1">
      <c r="A57" s="469" t="str">
        <f ca="1">INDIRECT("U10組合せ!g"&amp;(ROW()-1)/2-18)</f>
        <v>ＦＣみらい</v>
      </c>
      <c r="B57" s="470"/>
      <c r="C57" s="470"/>
      <c r="D57" s="471"/>
      <c r="E57" s="478"/>
      <c r="F57" s="480"/>
      <c r="G57" s="482"/>
      <c r="H57" s="484"/>
      <c r="I57" s="478"/>
      <c r="J57" s="480"/>
      <c r="K57" s="482"/>
      <c r="L57" s="484"/>
      <c r="M57" s="478"/>
      <c r="N57" s="480"/>
      <c r="O57" s="482"/>
      <c r="P57" s="484"/>
      <c r="Q57" s="488"/>
      <c r="R57" s="489"/>
      <c r="S57" s="489"/>
      <c r="T57" s="490"/>
      <c r="U57" s="478"/>
      <c r="V57" s="511"/>
      <c r="W57" s="482"/>
      <c r="X57" s="509"/>
      <c r="Y57" s="478"/>
      <c r="Z57" s="511"/>
      <c r="AA57" s="482"/>
      <c r="AB57" s="509"/>
      <c r="AC57" s="478"/>
      <c r="AD57" s="480"/>
      <c r="AE57" s="482"/>
      <c r="AF57" s="484"/>
      <c r="AG57" s="478"/>
      <c r="AH57" s="464"/>
      <c r="AI57" s="458"/>
      <c r="AJ57" s="466"/>
      <c r="AK57" s="462"/>
      <c r="AL57" s="464"/>
      <c r="AM57" s="458"/>
      <c r="AN57" s="466"/>
      <c r="AO57" s="142"/>
      <c r="AP57" s="142"/>
      <c r="AQ57" s="142"/>
      <c r="AR57" s="142"/>
      <c r="AS57" s="494"/>
      <c r="AT57" s="496"/>
      <c r="AU57" s="504"/>
      <c r="AV57" s="505"/>
      <c r="AW57" s="505"/>
      <c r="AX57" s="473"/>
      <c r="AY57" s="473"/>
      <c r="AZ57" s="468"/>
      <c r="BA57" s="468"/>
      <c r="BB57" s="134"/>
    </row>
    <row r="58" spans="1:54" ht="17.25" customHeight="1">
      <c r="A58" s="474" t="s">
        <v>264</v>
      </c>
      <c r="B58" s="475"/>
      <c r="C58" s="475"/>
      <c r="D58" s="476"/>
      <c r="E58" s="477" t="str">
        <f>IF(OR(F58="",H58=""),"",IF(F58&gt;H58,"○",IF(F58&lt;H58,"×",IF(F58=H58,"△"))))</f>
        <v/>
      </c>
      <c r="F58" s="479" t="str">
        <f>IF(X50="","",X50)</f>
        <v/>
      </c>
      <c r="G58" s="481" t="s">
        <v>171</v>
      </c>
      <c r="H58" s="483" t="str">
        <f>IF(V50="","",V50)</f>
        <v/>
      </c>
      <c r="I58" s="477" t="str">
        <f>IF(OR(J58="",L58=""),"",IF(J58&gt;L58,"○",IF(J58&lt;L58,"×",IF(J58=L58,"△"))))</f>
        <v/>
      </c>
      <c r="J58" s="479" t="str">
        <f>IF(X52="","",X52)</f>
        <v/>
      </c>
      <c r="K58" s="481" t="s">
        <v>171</v>
      </c>
      <c r="L58" s="483" t="str">
        <f>IF(V52="","",V52)</f>
        <v/>
      </c>
      <c r="M58" s="477" t="str">
        <f>IF(OR(N58="",P58=""),"",IF(N58&gt;P58,"○",IF(N58&lt;P58,"×",IF(N58=P58,"△"))))</f>
        <v/>
      </c>
      <c r="N58" s="479" t="str">
        <f>IF(X54="","",X54)</f>
        <v/>
      </c>
      <c r="O58" s="481" t="s">
        <v>171</v>
      </c>
      <c r="P58" s="483" t="str">
        <f>IF(V54="","",V54)</f>
        <v/>
      </c>
      <c r="Q58" s="477" t="str">
        <f>IF(OR(R58="",T58=""),"",IF(R58&gt;T58,"○",IF(R58&lt;T58,"×",IF(R58=T58,"△"))))</f>
        <v/>
      </c>
      <c r="R58" s="479" t="str">
        <f>IF(X56="","",X56)</f>
        <v/>
      </c>
      <c r="S58" s="481" t="s">
        <v>171</v>
      </c>
      <c r="T58" s="483" t="str">
        <f>IF(V56="","",V56)</f>
        <v/>
      </c>
      <c r="U58" s="485"/>
      <c r="V58" s="486"/>
      <c r="W58" s="486"/>
      <c r="X58" s="487"/>
      <c r="Y58" s="477" t="str">
        <f>IF(OR(Z58="",AB58=""),"",IF(Z58&gt;AB58,"○",IF(Z58&lt;AB58,"×",IF(Z58=AB58,"△"))))</f>
        <v/>
      </c>
      <c r="Z58" s="510"/>
      <c r="AA58" s="481" t="s">
        <v>171</v>
      </c>
      <c r="AB58" s="508"/>
      <c r="AC58" s="477" t="str">
        <f>IF(OR(AD58="",AF58=""),"",IF(AD58&gt;AF58,"○",IF(AD58&lt;AF58,"×",IF(AD58=AF58,"△"))))</f>
        <v/>
      </c>
      <c r="AD58" s="510"/>
      <c r="AE58" s="481" t="s">
        <v>171</v>
      </c>
      <c r="AF58" s="508"/>
      <c r="AG58" s="477" t="str">
        <f>IF(OR(AH58="",AJ58=""),"",IF(AH58&gt;AJ58,"○",IF(AH58&lt;AJ58,"×",IF(AH58=AJ58,"△"))))</f>
        <v/>
      </c>
      <c r="AH58" s="455"/>
      <c r="AI58" s="457" t="s">
        <v>171</v>
      </c>
      <c r="AJ58" s="459"/>
      <c r="AK58" s="461" t="str">
        <f>IF(OR(AL58="",AN58=""),"",IF(AL58&gt;AN58,"○",IF(AL58&lt;AN58,"×",IF(AL58=AN58,"△"))))</f>
        <v/>
      </c>
      <c r="AL58" s="463"/>
      <c r="AM58" s="457" t="s">
        <v>171</v>
      </c>
      <c r="AN58" s="465"/>
      <c r="AO58" s="141"/>
      <c r="AP58" s="141"/>
      <c r="AQ58" s="141"/>
      <c r="AR58" s="141"/>
      <c r="AS58" s="493">
        <f>COUNTIF(E58:AN59,"○")+COUNTIF(E58:AN59,"×")+COUNTIF(E58:AN59,"△")</f>
        <v>0</v>
      </c>
      <c r="AT58" s="495">
        <f t="shared" ref="AT58" si="79">COUNTIF(E58:AG59,"○")*3+COUNTIF(E58:AG59,"△")</f>
        <v>0</v>
      </c>
      <c r="AU58" s="503">
        <f>IF(AS58=0,0,AT58/(AS58*3))</f>
        <v>0</v>
      </c>
      <c r="AV58" s="467">
        <f>SUM(F58,J58,N58,R58,V58,Z58,AD58,AH58,AL58,AP58)-SUM(H58,L58,P58,T58,X58,AB58,AF58,AJ58,AN58,AR58)</f>
        <v>0</v>
      </c>
      <c r="AW58" s="467">
        <f t="shared" si="66"/>
        <v>0</v>
      </c>
      <c r="AX58" s="472">
        <f t="shared" ref="AX58" si="80">SUM(H58,L58,P58,T58,X58,AB58,AF58,AJ58)-SUM(J58,N58,R58,V58,Z58,AD58,AH58)</f>
        <v>0</v>
      </c>
      <c r="AY58" s="472">
        <f t="shared" ref="AY58" si="81">SUM(H58,L58,P58,T58,X58,AB58,AF58,AJ58)</f>
        <v>0</v>
      </c>
      <c r="AZ58" s="467">
        <f t="shared" ref="AZ58" si="82">RANK(AU58,$AU$6:$AU$21)</f>
        <v>8</v>
      </c>
      <c r="BA58" s="467">
        <f>RANK(AU58,$AU$6:$AU$67)</f>
        <v>15</v>
      </c>
      <c r="BB58" s="134"/>
    </row>
    <row r="59" spans="1:54" ht="17.25" customHeight="1">
      <c r="A59" s="469" t="str">
        <f ca="1">INDIRECT("U10組合せ!g"&amp;(ROW()-1)/2-18)</f>
        <v>ＦＣグランディールＪ</v>
      </c>
      <c r="B59" s="470"/>
      <c r="C59" s="470"/>
      <c r="D59" s="471"/>
      <c r="E59" s="478"/>
      <c r="F59" s="480"/>
      <c r="G59" s="482"/>
      <c r="H59" s="484"/>
      <c r="I59" s="478"/>
      <c r="J59" s="480"/>
      <c r="K59" s="482"/>
      <c r="L59" s="484"/>
      <c r="M59" s="478"/>
      <c r="N59" s="480"/>
      <c r="O59" s="482"/>
      <c r="P59" s="484"/>
      <c r="Q59" s="478"/>
      <c r="R59" s="480"/>
      <c r="S59" s="482"/>
      <c r="T59" s="484"/>
      <c r="U59" s="488"/>
      <c r="V59" s="489"/>
      <c r="W59" s="489"/>
      <c r="X59" s="490"/>
      <c r="Y59" s="478"/>
      <c r="Z59" s="511"/>
      <c r="AA59" s="482"/>
      <c r="AB59" s="509"/>
      <c r="AC59" s="478"/>
      <c r="AD59" s="511"/>
      <c r="AE59" s="482"/>
      <c r="AF59" s="509"/>
      <c r="AG59" s="478"/>
      <c r="AH59" s="456"/>
      <c r="AI59" s="458"/>
      <c r="AJ59" s="460"/>
      <c r="AK59" s="462"/>
      <c r="AL59" s="464"/>
      <c r="AM59" s="458"/>
      <c r="AN59" s="466"/>
      <c r="AO59" s="142"/>
      <c r="AP59" s="142"/>
      <c r="AQ59" s="142"/>
      <c r="AR59" s="142"/>
      <c r="AS59" s="494"/>
      <c r="AT59" s="496"/>
      <c r="AU59" s="504"/>
      <c r="AV59" s="505"/>
      <c r="AW59" s="505"/>
      <c r="AX59" s="473"/>
      <c r="AY59" s="473"/>
      <c r="AZ59" s="468"/>
      <c r="BA59" s="468"/>
      <c r="BB59" s="134"/>
    </row>
    <row r="60" spans="1:54" ht="17.25" customHeight="1">
      <c r="A60" s="474" t="s">
        <v>265</v>
      </c>
      <c r="B60" s="475"/>
      <c r="C60" s="475"/>
      <c r="D60" s="476"/>
      <c r="E60" s="477" t="str">
        <f>IF(OR(F60="",H60=""),"",IF(F60&gt;H60,"○",IF(F60&lt;H60,"×",IF(F60=H60,"△"))))</f>
        <v/>
      </c>
      <c r="F60" s="479" t="str">
        <f>IF(AB50="","",AB50)</f>
        <v/>
      </c>
      <c r="G60" s="481" t="s">
        <v>171</v>
      </c>
      <c r="H60" s="483" t="str">
        <f>IF(Z50="","",Z50)</f>
        <v/>
      </c>
      <c r="I60" s="477" t="str">
        <f>IF(OR(J60="",L60=""),"",IF(J60&gt;L60,"○",IF(J60&lt;L60,"×",IF(J60=L60,"△"))))</f>
        <v/>
      </c>
      <c r="J60" s="479" t="str">
        <f>IF(AB52="","",AB52)</f>
        <v/>
      </c>
      <c r="K60" s="481" t="s">
        <v>171</v>
      </c>
      <c r="L60" s="483" t="str">
        <f>IF(Z52="","",Z52)</f>
        <v/>
      </c>
      <c r="M60" s="477" t="str">
        <f>IF(OR(N60="",P60=""),"",IF(N60&gt;P60,"○",IF(N60&lt;P60,"×",IF(N60=P60,"△"))))</f>
        <v/>
      </c>
      <c r="N60" s="479" t="str">
        <f>IF(AB54="","",AB54)</f>
        <v/>
      </c>
      <c r="O60" s="481" t="s">
        <v>171</v>
      </c>
      <c r="P60" s="483" t="str">
        <f>IF(Z54="","",Z54)</f>
        <v/>
      </c>
      <c r="Q60" s="477" t="str">
        <f>IF(OR(R60="",T60=""),"",IF(R60&gt;T60,"○",IF(R60&lt;T60,"×",IF(R60=T60,"△"))))</f>
        <v/>
      </c>
      <c r="R60" s="479" t="str">
        <f>IF(AB56="","",AB56)</f>
        <v/>
      </c>
      <c r="S60" s="481" t="s">
        <v>171</v>
      </c>
      <c r="T60" s="483" t="str">
        <f>IF(Z56="","",Z56)</f>
        <v/>
      </c>
      <c r="U60" s="477" t="str">
        <f>IF(OR(V60="",X60=""),"",IF(V60&gt;X60,"○",IF(V60&lt;X60,"×",IF(V60=X60,"△"))))</f>
        <v/>
      </c>
      <c r="V60" s="479" t="str">
        <f>IF(AB58="","",AB58)</f>
        <v/>
      </c>
      <c r="W60" s="481" t="s">
        <v>171</v>
      </c>
      <c r="X60" s="483" t="str">
        <f>IF(Z58="","",Z58)</f>
        <v/>
      </c>
      <c r="Y60" s="485"/>
      <c r="Z60" s="486"/>
      <c r="AA60" s="486"/>
      <c r="AB60" s="487"/>
      <c r="AC60" s="477" t="str">
        <f>IF(OR(AD60="",AF60=""),"",IF(AD60&gt;AF60,"○",IF(AD60&lt;AF60,"×",IF(AD60=AF60,"△"))))</f>
        <v/>
      </c>
      <c r="AD60" s="510"/>
      <c r="AE60" s="481" t="s">
        <v>171</v>
      </c>
      <c r="AF60" s="508"/>
      <c r="AG60" s="477" t="str">
        <f>IF(OR(AH60="",AJ60=""),"",IF(AH60&gt;AJ60,"○",IF(AH60&lt;AJ60,"×",IF(AH60=AJ60,"△"))))</f>
        <v/>
      </c>
      <c r="AH60" s="510"/>
      <c r="AI60" s="481" t="s">
        <v>171</v>
      </c>
      <c r="AJ60" s="508"/>
      <c r="AK60" s="477" t="str">
        <f>IF(OR(AL60="",AN60=""),"",IF(AL60&gt;AN60,"○",IF(AL60&lt;AN60,"×",IF(AL60=AN60,"△"))))</f>
        <v/>
      </c>
      <c r="AL60" s="479"/>
      <c r="AM60" s="481" t="s">
        <v>171</v>
      </c>
      <c r="AN60" s="483"/>
      <c r="AO60" s="143"/>
      <c r="AP60" s="143"/>
      <c r="AQ60" s="143"/>
      <c r="AR60" s="143"/>
      <c r="AS60" s="493">
        <f>COUNTIF(E60:AN61,"○")+COUNTIF(E60:AN61,"×")+COUNTIF(E60:AN61,"△")</f>
        <v>0</v>
      </c>
      <c r="AT60" s="495">
        <f t="shared" ref="AT60" si="83">COUNTIF(E60:AG61,"○")*3+COUNTIF(E60:AG61,"△")</f>
        <v>0</v>
      </c>
      <c r="AU60" s="503">
        <f>IF(AS60=0,0,AT60/(AS60*3))</f>
        <v>0</v>
      </c>
      <c r="AV60" s="467">
        <f>SUM(F60,J60,N60,R60,V60,Z60,AD60,AH60,AL60,AP60)-SUM(H60,L60,P60,T60,X60,AB60,AF60,AJ60,AN60,AR60)</f>
        <v>0</v>
      </c>
      <c r="AW60" s="467">
        <f t="shared" si="66"/>
        <v>0</v>
      </c>
      <c r="AX60" s="472">
        <f t="shared" ref="AX60" si="84">SUM(H60,L60,P60,T60,X60,AB60,AF60,AJ60)-SUM(J60,N60,R60,V60,Z60,AD60,AH60)</f>
        <v>0</v>
      </c>
      <c r="AY60" s="472">
        <f t="shared" ref="AY60" si="85">SUM(H60,L60,P60,T60,X60,AB60,AF60,AJ60)</f>
        <v>0</v>
      </c>
      <c r="AZ60" s="467">
        <f t="shared" ref="AZ60" si="86">RANK(AU60,$AU$6:$AU$21)</f>
        <v>8</v>
      </c>
      <c r="BA60" s="467">
        <f>RANK(AU60,$AU$6:$AU$67)</f>
        <v>15</v>
      </c>
      <c r="BB60" s="134"/>
    </row>
    <row r="61" spans="1:54" ht="17.25" customHeight="1">
      <c r="A61" s="469" t="str">
        <f ca="1">INDIRECT("U10組合せ!g"&amp;(ROW()-1)/2-18)</f>
        <v>カテット白沢ＳＳ</v>
      </c>
      <c r="B61" s="470"/>
      <c r="C61" s="470"/>
      <c r="D61" s="471"/>
      <c r="E61" s="478"/>
      <c r="F61" s="480"/>
      <c r="G61" s="482"/>
      <c r="H61" s="484"/>
      <c r="I61" s="478"/>
      <c r="J61" s="480"/>
      <c r="K61" s="482"/>
      <c r="L61" s="484"/>
      <c r="M61" s="478"/>
      <c r="N61" s="480"/>
      <c r="O61" s="482"/>
      <c r="P61" s="484"/>
      <c r="Q61" s="478"/>
      <c r="R61" s="480"/>
      <c r="S61" s="482"/>
      <c r="T61" s="484"/>
      <c r="U61" s="478"/>
      <c r="V61" s="480"/>
      <c r="W61" s="482"/>
      <c r="X61" s="484"/>
      <c r="Y61" s="488"/>
      <c r="Z61" s="489"/>
      <c r="AA61" s="489"/>
      <c r="AB61" s="490"/>
      <c r="AC61" s="478"/>
      <c r="AD61" s="511"/>
      <c r="AE61" s="482"/>
      <c r="AF61" s="509"/>
      <c r="AG61" s="478"/>
      <c r="AH61" s="511"/>
      <c r="AI61" s="482"/>
      <c r="AJ61" s="509"/>
      <c r="AK61" s="478"/>
      <c r="AL61" s="480"/>
      <c r="AM61" s="482"/>
      <c r="AN61" s="484"/>
      <c r="AO61" s="144"/>
      <c r="AP61" s="144"/>
      <c r="AQ61" s="144"/>
      <c r="AR61" s="144"/>
      <c r="AS61" s="494"/>
      <c r="AT61" s="496"/>
      <c r="AU61" s="504"/>
      <c r="AV61" s="505"/>
      <c r="AW61" s="505"/>
      <c r="AX61" s="473"/>
      <c r="AY61" s="473"/>
      <c r="AZ61" s="468"/>
      <c r="BA61" s="468"/>
      <c r="BB61" s="134"/>
    </row>
    <row r="62" spans="1:54" ht="17.25" customHeight="1">
      <c r="A62" s="474" t="s">
        <v>266</v>
      </c>
      <c r="B62" s="475"/>
      <c r="C62" s="475"/>
      <c r="D62" s="476"/>
      <c r="E62" s="477" t="str">
        <f>IF(OR(F62="",H62=""),"",IF(F62&gt;H62,"○",IF(F62&lt;H62,"×",IF(F62=H62,"△"))))</f>
        <v/>
      </c>
      <c r="F62" s="479" t="str">
        <f>IF(AF50="","",AF50)</f>
        <v/>
      </c>
      <c r="G62" s="481" t="s">
        <v>171</v>
      </c>
      <c r="H62" s="483" t="str">
        <f>IF(AD50="","",AD50)</f>
        <v/>
      </c>
      <c r="I62" s="477" t="str">
        <f>IF(OR(J62="",L62=""),"",IF(J62&gt;L62,"○",IF(J62&lt;L62,"×",IF(J62=L62,"△"))))</f>
        <v/>
      </c>
      <c r="J62" s="479" t="str">
        <f>IF(AF52="","",AF52)</f>
        <v/>
      </c>
      <c r="K62" s="481" t="s">
        <v>171</v>
      </c>
      <c r="L62" s="483" t="str">
        <f>IF(AD52="","",AD52)</f>
        <v/>
      </c>
      <c r="M62" s="477" t="str">
        <f>IF(OR(N62="",P62=""),"",IF(N62&gt;P62,"○",IF(N62&lt;P62,"×",IF(N62=P62,"△"))))</f>
        <v/>
      </c>
      <c r="N62" s="479" t="str">
        <f>IF(AF54="","",AF54)</f>
        <v/>
      </c>
      <c r="O62" s="481" t="s">
        <v>171</v>
      </c>
      <c r="P62" s="483" t="str">
        <f>IF(AD54="","",AD54)</f>
        <v/>
      </c>
      <c r="Q62" s="477" t="str">
        <f>IF(OR(R62="",T62=""),"",IF(R62&gt;T62,"○",IF(R62&lt;T62,"×",IF(R62=T62,"△"))))</f>
        <v/>
      </c>
      <c r="R62" s="479" t="str">
        <f>IF(AF56="","",AF56)</f>
        <v/>
      </c>
      <c r="S62" s="481" t="s">
        <v>171</v>
      </c>
      <c r="T62" s="483" t="str">
        <f>IF(AD56="","",AD56)</f>
        <v/>
      </c>
      <c r="U62" s="477" t="str">
        <f>IF(OR(V62="",X62=""),"",IF(V62&gt;X62,"○",IF(V62&lt;X62,"×",IF(V62=X62,"△"))))</f>
        <v/>
      </c>
      <c r="V62" s="479" t="str">
        <f>IF(AF58="","",AF58)</f>
        <v/>
      </c>
      <c r="W62" s="481" t="s">
        <v>171</v>
      </c>
      <c r="X62" s="483" t="str">
        <f>IF(AD58="","",AD58)</f>
        <v/>
      </c>
      <c r="Y62" s="477" t="str">
        <f>IF(OR(Z62="",AB62=""),"",IF(Z62&gt;AB62,"○",IF(Z62&lt;AB62,"×",IF(Z62=AB62,"△"))))</f>
        <v/>
      </c>
      <c r="Z62" s="479" t="str">
        <f>IF(AF60="","",AF60)</f>
        <v/>
      </c>
      <c r="AA62" s="481" t="s">
        <v>171</v>
      </c>
      <c r="AB62" s="483" t="str">
        <f>IF(AD60="","",AD60)</f>
        <v/>
      </c>
      <c r="AC62" s="485"/>
      <c r="AD62" s="486"/>
      <c r="AE62" s="486"/>
      <c r="AF62" s="487"/>
      <c r="AG62" s="477" t="str">
        <f>IF(OR(AH62="",AJ62=""),"",IF(AH62&gt;AJ62,"○",IF(AH62&lt;AJ62,"×",IF(AH62=AJ62,"△"))))</f>
        <v/>
      </c>
      <c r="AH62" s="510"/>
      <c r="AI62" s="481" t="s">
        <v>171</v>
      </c>
      <c r="AJ62" s="512"/>
      <c r="AK62" s="477" t="str">
        <f>IF(OR(AL62="",AN62=""),"",IF(AL62&gt;AN62,"○",IF(AL62&lt;AN62,"×",IF(AL62=AN62,"△"))))</f>
        <v/>
      </c>
      <c r="AL62" s="510"/>
      <c r="AM62" s="481" t="s">
        <v>171</v>
      </c>
      <c r="AN62" s="508"/>
      <c r="AO62" s="143"/>
      <c r="AP62" s="143"/>
      <c r="AQ62" s="143"/>
      <c r="AR62" s="143"/>
      <c r="AS62" s="493">
        <f>COUNTIF(E62:AN63,"○")+COUNTIF(E62:AN63,"×")+COUNTIF(E62:AN63,"△")</f>
        <v>0</v>
      </c>
      <c r="AT62" s="495">
        <f t="shared" ref="AT62" si="87">COUNTIF(E62:AG63,"○")*3+COUNTIF(E62:AG63,"△")</f>
        <v>0</v>
      </c>
      <c r="AU62" s="503">
        <f>IF(AS62=0,0,AT62/(AS62*3))</f>
        <v>0</v>
      </c>
      <c r="AV62" s="467">
        <f>SUM(F62,J62,N62,R62,V62,Z62,AD62,AH62,AL62,AP62)-SUM(H62,L62,P62,T62,X62,AB62,AF62,AJ62,AN62,AR62)</f>
        <v>0</v>
      </c>
      <c r="AW62" s="467">
        <f t="shared" si="66"/>
        <v>0</v>
      </c>
      <c r="AX62" s="472">
        <f t="shared" ref="AX62" si="88">SUM(H62,L62,P62,T62,X62,AB62,AF62,AJ62)-SUM(J62,N62,R62,V62,Z62,AD62,AH62)</f>
        <v>0</v>
      </c>
      <c r="AY62" s="472">
        <f t="shared" ref="AY62" si="89">SUM(H62,L62,P62,T62,X62,AB62,AF62,AJ62)</f>
        <v>0</v>
      </c>
      <c r="AZ62" s="467">
        <f t="shared" ref="AZ62" si="90">RANK(AU62,$AU$6:$AU$21)</f>
        <v>8</v>
      </c>
      <c r="BA62" s="467">
        <f>RANK(AU62,$AU$6:$AU$67)</f>
        <v>15</v>
      </c>
      <c r="BB62" s="134"/>
    </row>
    <row r="63" spans="1:54" ht="17.25" customHeight="1">
      <c r="A63" s="469" t="str">
        <f ca="1">INDIRECT("U10組合せ!g"&amp;(ROW()-1)/2-18)</f>
        <v>上河内ＪＳＣ</v>
      </c>
      <c r="B63" s="470"/>
      <c r="C63" s="470"/>
      <c r="D63" s="471"/>
      <c r="E63" s="478"/>
      <c r="F63" s="480"/>
      <c r="G63" s="482"/>
      <c r="H63" s="484"/>
      <c r="I63" s="478"/>
      <c r="J63" s="480"/>
      <c r="K63" s="482"/>
      <c r="L63" s="484"/>
      <c r="M63" s="478"/>
      <c r="N63" s="480"/>
      <c r="O63" s="482"/>
      <c r="P63" s="484"/>
      <c r="Q63" s="478"/>
      <c r="R63" s="480"/>
      <c r="S63" s="482"/>
      <c r="T63" s="484"/>
      <c r="U63" s="478"/>
      <c r="V63" s="480"/>
      <c r="W63" s="482"/>
      <c r="X63" s="484"/>
      <c r="Y63" s="478"/>
      <c r="Z63" s="480"/>
      <c r="AA63" s="482"/>
      <c r="AB63" s="484"/>
      <c r="AC63" s="488"/>
      <c r="AD63" s="489"/>
      <c r="AE63" s="489"/>
      <c r="AF63" s="490"/>
      <c r="AG63" s="478"/>
      <c r="AH63" s="511"/>
      <c r="AI63" s="482"/>
      <c r="AJ63" s="513"/>
      <c r="AK63" s="478"/>
      <c r="AL63" s="511"/>
      <c r="AM63" s="482"/>
      <c r="AN63" s="509"/>
      <c r="AO63" s="144"/>
      <c r="AP63" s="144"/>
      <c r="AQ63" s="144"/>
      <c r="AR63" s="144"/>
      <c r="AS63" s="494"/>
      <c r="AT63" s="496"/>
      <c r="AU63" s="504"/>
      <c r="AV63" s="505"/>
      <c r="AW63" s="505"/>
      <c r="AX63" s="473"/>
      <c r="AY63" s="473"/>
      <c r="AZ63" s="468"/>
      <c r="BA63" s="468"/>
      <c r="BB63" s="134"/>
    </row>
    <row r="64" spans="1:54" ht="17.25" customHeight="1">
      <c r="A64" s="474" t="s">
        <v>267</v>
      </c>
      <c r="B64" s="475"/>
      <c r="C64" s="475"/>
      <c r="D64" s="476"/>
      <c r="E64" s="477" t="str">
        <f>IF(OR(F64="",H64=""),"",IF(F64&gt;H64,"○",IF(F64&lt;H64,"×",IF(F64=H64,"△"))))</f>
        <v/>
      </c>
      <c r="F64" s="479" t="str">
        <f>IF(AJ50="","",AJ50)</f>
        <v/>
      </c>
      <c r="G64" s="481" t="s">
        <v>171</v>
      </c>
      <c r="H64" s="483" t="str">
        <f>IF(AH50="","",AH50)</f>
        <v/>
      </c>
      <c r="I64" s="477" t="str">
        <f>IF(OR(J64="",L64=""),"",IF(J64&gt;L64,"○",IF(J64&lt;L64,"×",IF(J64=L64,"△"))))</f>
        <v/>
      </c>
      <c r="J64" s="479" t="str">
        <f>IF(AJ52="","",AJ52)</f>
        <v/>
      </c>
      <c r="K64" s="481" t="s">
        <v>171</v>
      </c>
      <c r="L64" s="483" t="str">
        <f>IF(AH52="","",AH52)</f>
        <v/>
      </c>
      <c r="M64" s="477" t="str">
        <f>IF(OR(N64="",P64=""),"",IF(N64&gt;P64,"○",IF(N64&lt;P64,"×",IF(N64=P64,"△"))))</f>
        <v/>
      </c>
      <c r="N64" s="479" t="str">
        <f>IF(AJ54="","",AJ54)</f>
        <v/>
      </c>
      <c r="O64" s="481" t="s">
        <v>171</v>
      </c>
      <c r="P64" s="483" t="str">
        <f>IF(AH54="","",AH54)</f>
        <v/>
      </c>
      <c r="Q64" s="477" t="str">
        <f>IF(OR(R64="",T64=""),"",IF(R64&gt;T64,"○",IF(R64&lt;T64,"×",IF(R64=T64,"△"))))</f>
        <v/>
      </c>
      <c r="R64" s="479" t="str">
        <f>IF(AJ56="","",AJ56)</f>
        <v/>
      </c>
      <c r="S64" s="481" t="s">
        <v>171</v>
      </c>
      <c r="T64" s="483" t="str">
        <f>IF(AH56="","",AH56)</f>
        <v/>
      </c>
      <c r="U64" s="477" t="str">
        <f>IF(OR(V64="",X64=""),"",IF(V64&gt;X64,"○",IF(V64&lt;X64,"×",IF(V64=X64,"△"))))</f>
        <v/>
      </c>
      <c r="V64" s="479" t="str">
        <f>IF(AJ58="","",AJ58)</f>
        <v/>
      </c>
      <c r="W64" s="481" t="s">
        <v>171</v>
      </c>
      <c r="X64" s="483" t="str">
        <f>IF(AH58="","",AH58)</f>
        <v/>
      </c>
      <c r="Y64" s="477" t="str">
        <f>IF(OR(Z64="",AB64=""),"",IF(Z64&gt;AB64,"○",IF(Z64&lt;AB64,"×",IF(Z64=AB64,"△"))))</f>
        <v/>
      </c>
      <c r="Z64" s="479" t="str">
        <f>IF(AJ60="","",AJ60)</f>
        <v/>
      </c>
      <c r="AA64" s="481" t="s">
        <v>171</v>
      </c>
      <c r="AB64" s="483" t="str">
        <f>IF(AH60="","",AH60)</f>
        <v/>
      </c>
      <c r="AC64" s="477" t="str">
        <f>IF(OR(AD64="",AF64=""),"",IF(AD64&gt;AF64,"○",IF(AD64&lt;AF64,"×",IF(AD64=AF64,"△"))))</f>
        <v/>
      </c>
      <c r="AD64" s="479" t="str">
        <f>IF(AJ62="","",AJ62)</f>
        <v/>
      </c>
      <c r="AE64" s="481" t="s">
        <v>171</v>
      </c>
      <c r="AF64" s="483" t="str">
        <f>IF(AH62="","",AH62)</f>
        <v/>
      </c>
      <c r="AG64" s="485"/>
      <c r="AH64" s="486"/>
      <c r="AI64" s="486"/>
      <c r="AJ64" s="487"/>
      <c r="AK64" s="477" t="str">
        <f>IF(OR(AL64="",AN64=""),"",IF(AL64&gt;AN64,"○",IF(AL64&lt;AN64,"×",IF(AL64=AN64,"△"))))</f>
        <v/>
      </c>
      <c r="AL64" s="510"/>
      <c r="AM64" s="481" t="s">
        <v>171</v>
      </c>
      <c r="AN64" s="508"/>
      <c r="AO64" s="141"/>
      <c r="AP64" s="141"/>
      <c r="AQ64" s="141"/>
      <c r="AR64" s="141"/>
      <c r="AS64" s="493">
        <f>COUNTIF(E64:AN65,"○")+COUNTIF(E64:AN65,"×")+COUNTIF(E64:AN65,"△")</f>
        <v>0</v>
      </c>
      <c r="AT64" s="495">
        <f t="shared" ref="AT64" si="91">COUNTIF(E64:AG65,"○")*3+COUNTIF(E64:AG65,"△")</f>
        <v>0</v>
      </c>
      <c r="AU64" s="503">
        <f>IF(AS64=0,0,AT64/(AS64*3))</f>
        <v>0</v>
      </c>
      <c r="AV64" s="467">
        <f>SUM(F64,J64,N64,R64,V64,Z64,AD64,AH64,AL64,AP64)-SUM(H64,L64,P64,T64,X64,AB64,AF64,AJ64,AN64,AR64)</f>
        <v>0</v>
      </c>
      <c r="AW64" s="467">
        <f t="shared" si="66"/>
        <v>0</v>
      </c>
      <c r="AX64" s="472">
        <f t="shared" ref="AX64" si="92">SUM(H64,L64,P64,T64,X64,AB64,AF64,AJ64)-SUM(J64,N64,R64,V64,Z64,AD64,AH64)</f>
        <v>0</v>
      </c>
      <c r="AY64" s="472">
        <f t="shared" ref="AY64" si="93">SUM(H64,L64,P64,T64,X64,AB64,AF64,AJ64)</f>
        <v>0</v>
      </c>
      <c r="AZ64" s="467">
        <f t="shared" ref="AZ64" si="94">RANK(AU64,$AU$6:$AU$21)</f>
        <v>8</v>
      </c>
      <c r="BA64" s="467">
        <f>RANK(AU64,$AU$6:$AU$67)</f>
        <v>15</v>
      </c>
      <c r="BB64" s="134"/>
    </row>
    <row r="65" spans="1:54" ht="17.25" customHeight="1">
      <c r="A65" s="469" t="str">
        <f ca="1">INDIRECT("U10組合せ!g"&amp;(ROW()-1)/2-18)</f>
        <v>Ｓ４スペランツァ</v>
      </c>
      <c r="B65" s="470"/>
      <c r="C65" s="470"/>
      <c r="D65" s="471"/>
      <c r="E65" s="478"/>
      <c r="F65" s="480"/>
      <c r="G65" s="482"/>
      <c r="H65" s="484"/>
      <c r="I65" s="478"/>
      <c r="J65" s="480"/>
      <c r="K65" s="482"/>
      <c r="L65" s="484"/>
      <c r="M65" s="478"/>
      <c r="N65" s="480"/>
      <c r="O65" s="482"/>
      <c r="P65" s="484"/>
      <c r="Q65" s="478"/>
      <c r="R65" s="480"/>
      <c r="S65" s="482"/>
      <c r="T65" s="484"/>
      <c r="U65" s="478"/>
      <c r="V65" s="480"/>
      <c r="W65" s="482"/>
      <c r="X65" s="484"/>
      <c r="Y65" s="478"/>
      <c r="Z65" s="480"/>
      <c r="AA65" s="482"/>
      <c r="AB65" s="484"/>
      <c r="AC65" s="478"/>
      <c r="AD65" s="480"/>
      <c r="AE65" s="482"/>
      <c r="AF65" s="484"/>
      <c r="AG65" s="488"/>
      <c r="AH65" s="489"/>
      <c r="AI65" s="489"/>
      <c r="AJ65" s="490"/>
      <c r="AK65" s="478"/>
      <c r="AL65" s="511"/>
      <c r="AM65" s="482"/>
      <c r="AN65" s="509"/>
      <c r="AO65" s="142"/>
      <c r="AP65" s="142"/>
      <c r="AQ65" s="142"/>
      <c r="AR65" s="142"/>
      <c r="AS65" s="494"/>
      <c r="AT65" s="496"/>
      <c r="AU65" s="504"/>
      <c r="AV65" s="505"/>
      <c r="AW65" s="505"/>
      <c r="AX65" s="473"/>
      <c r="AY65" s="473"/>
      <c r="AZ65" s="468"/>
      <c r="BA65" s="468"/>
      <c r="BB65" s="134"/>
    </row>
    <row r="66" spans="1:54" ht="17.25" hidden="1" customHeight="1">
      <c r="A66" s="474" t="s">
        <v>268</v>
      </c>
      <c r="B66" s="475"/>
      <c r="C66" s="475"/>
      <c r="D66" s="476"/>
      <c r="E66" s="477" t="str">
        <f>IF(OR(F66="",H66=""),"",IF(F66&gt;H66,"○",IF(F66&lt;H66,"×",IF(F66=H66,"△"))))</f>
        <v/>
      </c>
      <c r="F66" s="479" t="str">
        <f>IF(AN50="","",AN50)</f>
        <v/>
      </c>
      <c r="G66" s="481" t="s">
        <v>171</v>
      </c>
      <c r="H66" s="483" t="str">
        <f>IF(AL50="","",AL50)</f>
        <v/>
      </c>
      <c r="I66" s="477" t="str">
        <f>IF(OR(J66="",L66=""),"",IF(J66&gt;L66,"○",IF(J66&lt;L66,"×",IF(J66=L66,"△"))))</f>
        <v/>
      </c>
      <c r="J66" s="479" t="str">
        <f>IF(AN52="","",AN52)</f>
        <v/>
      </c>
      <c r="K66" s="481" t="s">
        <v>171</v>
      </c>
      <c r="L66" s="483" t="str">
        <f>IF(AL52="","",AL52)</f>
        <v/>
      </c>
      <c r="M66" s="477" t="str">
        <f>IF(OR(N66="",P66=""),"",IF(N66&gt;P66,"○",IF(N66&lt;P66,"×",IF(N66=P66,"△"))))</f>
        <v/>
      </c>
      <c r="N66" s="479" t="str">
        <f>IF(AN54="","",AN54)</f>
        <v/>
      </c>
      <c r="O66" s="481" t="s">
        <v>171</v>
      </c>
      <c r="P66" s="483" t="str">
        <f>IF(AL54="","",AL54)</f>
        <v/>
      </c>
      <c r="Q66" s="477" t="str">
        <f>IF(OR(R66="",T66=""),"",IF(R66&gt;T66,"○",IF(R66&lt;T66,"×",IF(R66=T66,"△"))))</f>
        <v/>
      </c>
      <c r="R66" s="479" t="str">
        <f>IF(AN56="","",AN56)</f>
        <v/>
      </c>
      <c r="S66" s="481" t="s">
        <v>171</v>
      </c>
      <c r="T66" s="483" t="str">
        <f>IF(AL56="","",AL56)</f>
        <v/>
      </c>
      <c r="U66" s="477" t="str">
        <f>IF(OR(V66="",X66=""),"",IF(V66&gt;X66,"○",IF(V66&lt;X66,"×",IF(V66=X66,"△"))))</f>
        <v/>
      </c>
      <c r="V66" s="479" t="str">
        <f>IF(AN58="","",AN58)</f>
        <v/>
      </c>
      <c r="W66" s="481" t="s">
        <v>171</v>
      </c>
      <c r="X66" s="483" t="str">
        <f>IF(AL58="","",AL58)</f>
        <v/>
      </c>
      <c r="Y66" s="477" t="str">
        <f>IF(OR(Z66="",AB66=""),"",IF(Z66&gt;AB66,"○",IF(Z66&lt;AB66,"×",IF(Z66=AB66,"△"))))</f>
        <v/>
      </c>
      <c r="Z66" s="479" t="str">
        <f>IF(AN60="","",AN60)</f>
        <v/>
      </c>
      <c r="AA66" s="481" t="s">
        <v>171</v>
      </c>
      <c r="AB66" s="483" t="str">
        <f>IF(AL60="","",AL60)</f>
        <v/>
      </c>
      <c r="AC66" s="477" t="str">
        <f>IF(OR(AD66="",AF66=""),"",IF(AD66&gt;AF66,"○",IF(AD66&lt;AF66,"×",IF(AD66=AF66,"△"))))</f>
        <v/>
      </c>
      <c r="AD66" s="479" t="str">
        <f>IF(AN62="","",AN62)</f>
        <v/>
      </c>
      <c r="AE66" s="481" t="s">
        <v>171</v>
      </c>
      <c r="AF66" s="483" t="str">
        <f>IF(AL62="","",AL62)</f>
        <v/>
      </c>
      <c r="AG66" s="477" t="str">
        <f>IF(OR(AH66="",AJ66=""),"",IF(AH66&gt;AJ66,"○",IF(AH66&lt;AJ66,"×",IF(AH66=AJ66,"△"))))</f>
        <v/>
      </c>
      <c r="AH66" s="479" t="str">
        <f>IF(AN64="","",AN64)</f>
        <v/>
      </c>
      <c r="AI66" s="481" t="s">
        <v>171</v>
      </c>
      <c r="AJ66" s="483" t="str">
        <f>IF(AL64="","",AL64)</f>
        <v/>
      </c>
      <c r="AK66" s="485"/>
      <c r="AL66" s="486"/>
      <c r="AM66" s="486"/>
      <c r="AN66" s="487"/>
      <c r="AO66" s="143"/>
      <c r="AP66" s="143"/>
      <c r="AQ66" s="143"/>
      <c r="AR66" s="143"/>
      <c r="AS66" s="493">
        <f>COUNTIF(E66:AN67,"○")+COUNTIF(E66:AN67,"×")+COUNTIF(E66:AN67,"△")</f>
        <v>0</v>
      </c>
      <c r="AT66" s="525">
        <f>COUNTIF(E66:AN67,"○")*3+COUNTIF(E66:AN67,"△")</f>
        <v>0</v>
      </c>
      <c r="AU66" s="503">
        <f>IF(AS66=0,0,AT66/(AS66*3))</f>
        <v>0</v>
      </c>
      <c r="AV66" s="467">
        <f>SUM(F66,J66,N66,R66,V66,Z66,AD66,AH66,AL66,AP66)-SUM(H66,L66,P66,T66,X66,AB66,AF66,AJ66,AN66,AR66)</f>
        <v>0</v>
      </c>
      <c r="AW66" s="467">
        <f t="shared" si="66"/>
        <v>0</v>
      </c>
      <c r="AX66" s="146"/>
      <c r="AY66" s="146"/>
      <c r="AZ66" s="524">
        <f>RANK(AU66,$AU$50:$AU$67)</f>
        <v>3</v>
      </c>
      <c r="BA66" s="467">
        <f>RANK(AU66,$AU$6:$AU$67)</f>
        <v>15</v>
      </c>
      <c r="BB66" s="134"/>
    </row>
    <row r="67" spans="1:54" ht="17.25" hidden="1" customHeight="1">
      <c r="A67" s="469" t="str">
        <f ca="1">INDIRECT("U10組合せ!g"&amp;(ROW()-1)/2-18)</f>
        <v>１節</v>
      </c>
      <c r="B67" s="470"/>
      <c r="C67" s="470"/>
      <c r="D67" s="471"/>
      <c r="E67" s="478"/>
      <c r="F67" s="480"/>
      <c r="G67" s="482"/>
      <c r="H67" s="484"/>
      <c r="I67" s="478"/>
      <c r="J67" s="480"/>
      <c r="K67" s="482"/>
      <c r="L67" s="484"/>
      <c r="M67" s="478"/>
      <c r="N67" s="480"/>
      <c r="O67" s="482"/>
      <c r="P67" s="484"/>
      <c r="Q67" s="478"/>
      <c r="R67" s="480"/>
      <c r="S67" s="482"/>
      <c r="T67" s="484"/>
      <c r="U67" s="478"/>
      <c r="V67" s="480"/>
      <c r="W67" s="482"/>
      <c r="X67" s="484"/>
      <c r="Y67" s="478"/>
      <c r="Z67" s="480"/>
      <c r="AA67" s="482"/>
      <c r="AB67" s="484"/>
      <c r="AC67" s="478"/>
      <c r="AD67" s="480"/>
      <c r="AE67" s="482"/>
      <c r="AF67" s="484"/>
      <c r="AG67" s="478"/>
      <c r="AH67" s="480"/>
      <c r="AI67" s="482"/>
      <c r="AJ67" s="484"/>
      <c r="AK67" s="488"/>
      <c r="AL67" s="489"/>
      <c r="AM67" s="489"/>
      <c r="AN67" s="490"/>
      <c r="AO67" s="144"/>
      <c r="AP67" s="144"/>
      <c r="AQ67" s="144"/>
      <c r="AR67" s="144"/>
      <c r="AS67" s="494"/>
      <c r="AT67" s="526"/>
      <c r="AU67" s="504"/>
      <c r="AV67" s="505"/>
      <c r="AW67" s="505"/>
      <c r="AX67" s="147"/>
      <c r="AY67" s="147"/>
      <c r="AZ67" s="468"/>
      <c r="BA67" s="468"/>
      <c r="BB67" s="134"/>
    </row>
  </sheetData>
  <mergeCells count="1297">
    <mergeCell ref="AX50:AX51"/>
    <mergeCell ref="AY50:AY51"/>
    <mergeCell ref="AX52:AX53"/>
    <mergeCell ref="AY52:AY53"/>
    <mergeCell ref="AX54:AX55"/>
    <mergeCell ref="AY54:AY55"/>
    <mergeCell ref="AX18:AX19"/>
    <mergeCell ref="AY18:AY19"/>
    <mergeCell ref="AX20:AX21"/>
    <mergeCell ref="AY20:AY21"/>
    <mergeCell ref="AX28:AX29"/>
    <mergeCell ref="AY28:AY29"/>
    <mergeCell ref="AX12:AX13"/>
    <mergeCell ref="AY12:AY13"/>
    <mergeCell ref="AX14:AX15"/>
    <mergeCell ref="AY14:AY15"/>
    <mergeCell ref="AX16:AX17"/>
    <mergeCell ref="AY16:AY17"/>
    <mergeCell ref="A47:BA47"/>
    <mergeCell ref="AU44:AU45"/>
    <mergeCell ref="AV44:AV45"/>
    <mergeCell ref="AW44:AW45"/>
    <mergeCell ref="AZ44:AZ45"/>
    <mergeCell ref="BA44:BA45"/>
    <mergeCell ref="A45:D45"/>
    <mergeCell ref="AH44:AH45"/>
    <mergeCell ref="AI44:AI45"/>
    <mergeCell ref="AJ44:AJ45"/>
    <mergeCell ref="AK44:AN45"/>
    <mergeCell ref="AS44:AS45"/>
    <mergeCell ref="AT44:AT45"/>
    <mergeCell ref="AB44:AB45"/>
    <mergeCell ref="AX8:AX9"/>
    <mergeCell ref="AY8:AY9"/>
    <mergeCell ref="AX10:AX11"/>
    <mergeCell ref="AY10:AY11"/>
    <mergeCell ref="A6:D6"/>
    <mergeCell ref="J22:J23"/>
    <mergeCell ref="I22:I23"/>
    <mergeCell ref="H22:H23"/>
    <mergeCell ref="G22:G23"/>
    <mergeCell ref="F22:F23"/>
    <mergeCell ref="E22:E23"/>
    <mergeCell ref="A22:D22"/>
    <mergeCell ref="M6:M7"/>
    <mergeCell ref="L6:L7"/>
    <mergeCell ref="K6:K7"/>
    <mergeCell ref="J6:J7"/>
    <mergeCell ref="I6:I7"/>
    <mergeCell ref="E6:H7"/>
    <mergeCell ref="AK22:AN23"/>
    <mergeCell ref="AO22:AO23"/>
    <mergeCell ref="AP22:AP23"/>
    <mergeCell ref="AQ22:AQ23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U66:AU67"/>
    <mergeCell ref="AV66:AV67"/>
    <mergeCell ref="AW66:AW67"/>
    <mergeCell ref="AZ66:AZ67"/>
    <mergeCell ref="BA66:BA67"/>
    <mergeCell ref="A67:D67"/>
    <mergeCell ref="AH66:AH67"/>
    <mergeCell ref="AI66:AI67"/>
    <mergeCell ref="AJ66:AJ67"/>
    <mergeCell ref="AK66:AN67"/>
    <mergeCell ref="AS66:AS67"/>
    <mergeCell ref="AT66:AT67"/>
    <mergeCell ref="AB66:AB67"/>
    <mergeCell ref="AC66:AC67"/>
    <mergeCell ref="AD66:AD67"/>
    <mergeCell ref="AE66:AE67"/>
    <mergeCell ref="AF66:AF67"/>
    <mergeCell ref="AG66:AG67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T66:T67"/>
    <mergeCell ref="U66:U67"/>
    <mergeCell ref="J66:J67"/>
    <mergeCell ref="K66:K67"/>
    <mergeCell ref="L66:L67"/>
    <mergeCell ref="M66:M67"/>
    <mergeCell ref="N66:N67"/>
    <mergeCell ref="O66:O67"/>
    <mergeCell ref="A66:D66"/>
    <mergeCell ref="E66:E67"/>
    <mergeCell ref="F66:F67"/>
    <mergeCell ref="G66:G67"/>
    <mergeCell ref="H66:H67"/>
    <mergeCell ref="I66:I67"/>
    <mergeCell ref="AU64:AU65"/>
    <mergeCell ref="AV64:AV65"/>
    <mergeCell ref="AW64:AW65"/>
    <mergeCell ref="AZ64:AZ65"/>
    <mergeCell ref="BA64:BA65"/>
    <mergeCell ref="A65:D65"/>
    <mergeCell ref="AX64:AX65"/>
    <mergeCell ref="AY64:AY65"/>
    <mergeCell ref="AK64:AK65"/>
    <mergeCell ref="AL64:AL65"/>
    <mergeCell ref="AM64:AM65"/>
    <mergeCell ref="AN64:AN65"/>
    <mergeCell ref="AS64:AS65"/>
    <mergeCell ref="AT64:AT65"/>
    <mergeCell ref="AB64:AB65"/>
    <mergeCell ref="AC64:AC65"/>
    <mergeCell ref="AD64:AD65"/>
    <mergeCell ref="AE64:AE65"/>
    <mergeCell ref="AF64:AF65"/>
    <mergeCell ref="AG64:AJ65"/>
    <mergeCell ref="V64:V65"/>
    <mergeCell ref="W64:W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A64:D64"/>
    <mergeCell ref="E64:E65"/>
    <mergeCell ref="F64:F65"/>
    <mergeCell ref="G64:G65"/>
    <mergeCell ref="H64:H65"/>
    <mergeCell ref="I64:I65"/>
    <mergeCell ref="AU62:AU63"/>
    <mergeCell ref="AV62:AV63"/>
    <mergeCell ref="AW62:AW63"/>
    <mergeCell ref="AZ62:AZ63"/>
    <mergeCell ref="BA62:BA63"/>
    <mergeCell ref="A63:D63"/>
    <mergeCell ref="AX62:AX63"/>
    <mergeCell ref="AY62:AY63"/>
    <mergeCell ref="AK62:AK63"/>
    <mergeCell ref="AL62:AL63"/>
    <mergeCell ref="AM62:AM63"/>
    <mergeCell ref="AN62:AN63"/>
    <mergeCell ref="AS62:AS63"/>
    <mergeCell ref="AT62:AT63"/>
    <mergeCell ref="AB62:AB63"/>
    <mergeCell ref="AC62:AF63"/>
    <mergeCell ref="AG62:AG63"/>
    <mergeCell ref="AH62:AH63"/>
    <mergeCell ref="AI62:AI63"/>
    <mergeCell ref="AJ62:AJ63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J62:J63"/>
    <mergeCell ref="K62:K63"/>
    <mergeCell ref="L62:L63"/>
    <mergeCell ref="M62:M63"/>
    <mergeCell ref="N62:N63"/>
    <mergeCell ref="O62:O63"/>
    <mergeCell ref="A62:D62"/>
    <mergeCell ref="E62:E63"/>
    <mergeCell ref="F62:F63"/>
    <mergeCell ref="G62:G63"/>
    <mergeCell ref="H62:H63"/>
    <mergeCell ref="I62:I63"/>
    <mergeCell ref="AU60:AU61"/>
    <mergeCell ref="AV60:AV61"/>
    <mergeCell ref="AW60:AW61"/>
    <mergeCell ref="AZ60:AZ61"/>
    <mergeCell ref="BA60:BA61"/>
    <mergeCell ref="A61:D61"/>
    <mergeCell ref="AX60:AX61"/>
    <mergeCell ref="AY60:AY61"/>
    <mergeCell ref="AK60:AK61"/>
    <mergeCell ref="AL60:AL61"/>
    <mergeCell ref="AM60:AM61"/>
    <mergeCell ref="AN60:AN61"/>
    <mergeCell ref="AS60:AS61"/>
    <mergeCell ref="AT60:AT61"/>
    <mergeCell ref="AE60:AE61"/>
    <mergeCell ref="AF60:AF61"/>
    <mergeCell ref="AG60:AG61"/>
    <mergeCell ref="AH60:AH61"/>
    <mergeCell ref="AI60:AI61"/>
    <mergeCell ref="AJ60:AJ61"/>
    <mergeCell ref="V60:V61"/>
    <mergeCell ref="W60:W61"/>
    <mergeCell ref="X60:X61"/>
    <mergeCell ref="Y60:AB61"/>
    <mergeCell ref="AC60:AC61"/>
    <mergeCell ref="AD60:AD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60:D60"/>
    <mergeCell ref="E60:E61"/>
    <mergeCell ref="F60:F61"/>
    <mergeCell ref="G60:G61"/>
    <mergeCell ref="H60:H61"/>
    <mergeCell ref="I60:I61"/>
    <mergeCell ref="AU58:AU59"/>
    <mergeCell ref="AV58:AV59"/>
    <mergeCell ref="AW58:AW59"/>
    <mergeCell ref="AZ58:AZ59"/>
    <mergeCell ref="BA58:BA59"/>
    <mergeCell ref="A59:D59"/>
    <mergeCell ref="AX58:AX59"/>
    <mergeCell ref="AY58:AY59"/>
    <mergeCell ref="AK58:AK59"/>
    <mergeCell ref="AL58:AL59"/>
    <mergeCell ref="AM58:AM59"/>
    <mergeCell ref="AN58:AN59"/>
    <mergeCell ref="AS58:AS59"/>
    <mergeCell ref="AT58:AT59"/>
    <mergeCell ref="AE58:AE59"/>
    <mergeCell ref="AF58:AF59"/>
    <mergeCell ref="AG58:AG59"/>
    <mergeCell ref="AH58:AH59"/>
    <mergeCell ref="AI58:AI59"/>
    <mergeCell ref="AJ58:AJ59"/>
    <mergeCell ref="Y58:Y59"/>
    <mergeCell ref="Z58:Z59"/>
    <mergeCell ref="AA58:AA59"/>
    <mergeCell ref="AB58:AB59"/>
    <mergeCell ref="AC58:AC59"/>
    <mergeCell ref="AD58:AD59"/>
    <mergeCell ref="P58:P59"/>
    <mergeCell ref="Q58:Q59"/>
    <mergeCell ref="R58:R59"/>
    <mergeCell ref="S58:S59"/>
    <mergeCell ref="T58:T59"/>
    <mergeCell ref="U58:X59"/>
    <mergeCell ref="J58:J59"/>
    <mergeCell ref="K58:K59"/>
    <mergeCell ref="L58:L59"/>
    <mergeCell ref="M58:M59"/>
    <mergeCell ref="N58:N59"/>
    <mergeCell ref="O58:O59"/>
    <mergeCell ref="A58:D58"/>
    <mergeCell ref="E58:E59"/>
    <mergeCell ref="F58:F59"/>
    <mergeCell ref="G58:G59"/>
    <mergeCell ref="H58:H59"/>
    <mergeCell ref="I58:I59"/>
    <mergeCell ref="AT56:AT57"/>
    <mergeCell ref="AU56:AU57"/>
    <mergeCell ref="AV56:AV57"/>
    <mergeCell ref="AW56:AW57"/>
    <mergeCell ref="AZ56:AZ57"/>
    <mergeCell ref="BA56:BA57"/>
    <mergeCell ref="AX56:AX57"/>
    <mergeCell ref="AY56:AY57"/>
    <mergeCell ref="AJ56:AJ57"/>
    <mergeCell ref="AK56:AK57"/>
    <mergeCell ref="AL56:AL57"/>
    <mergeCell ref="AM56:AM57"/>
    <mergeCell ref="AN56:AN57"/>
    <mergeCell ref="AS56:AS57"/>
    <mergeCell ref="AD56:AD57"/>
    <mergeCell ref="AE56:AE57"/>
    <mergeCell ref="AF56:AF57"/>
    <mergeCell ref="AG56:AG57"/>
    <mergeCell ref="AH56:AH57"/>
    <mergeCell ref="AI56:AI57"/>
    <mergeCell ref="X56:X57"/>
    <mergeCell ref="Y56:Y57"/>
    <mergeCell ref="Z56:Z57"/>
    <mergeCell ref="AA56:AA57"/>
    <mergeCell ref="AB56:AB57"/>
    <mergeCell ref="AC56:AC57"/>
    <mergeCell ref="O56:O57"/>
    <mergeCell ref="P56:P57"/>
    <mergeCell ref="Q56:T57"/>
    <mergeCell ref="U56:U57"/>
    <mergeCell ref="V56:V57"/>
    <mergeCell ref="W56:W57"/>
    <mergeCell ref="I56:I57"/>
    <mergeCell ref="J56:J57"/>
    <mergeCell ref="K56:K57"/>
    <mergeCell ref="L56:L57"/>
    <mergeCell ref="M56:M57"/>
    <mergeCell ref="N56:N57"/>
    <mergeCell ref="A55:D55"/>
    <mergeCell ref="A56:D56"/>
    <mergeCell ref="E56:E57"/>
    <mergeCell ref="F56:F57"/>
    <mergeCell ref="G56:G57"/>
    <mergeCell ref="H56:H57"/>
    <mergeCell ref="A57:D57"/>
    <mergeCell ref="AT54:AT55"/>
    <mergeCell ref="AU54:AU55"/>
    <mergeCell ref="AV54:AV55"/>
    <mergeCell ref="AW54:AW55"/>
    <mergeCell ref="AZ54:AZ55"/>
    <mergeCell ref="BA54:BA55"/>
    <mergeCell ref="AJ54:AJ55"/>
    <mergeCell ref="AK54:AK55"/>
    <mergeCell ref="AL54:AL55"/>
    <mergeCell ref="AM54:AM55"/>
    <mergeCell ref="AN54:AN55"/>
    <mergeCell ref="AS54:AS55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R54:R55"/>
    <mergeCell ref="S54:S55"/>
    <mergeCell ref="T54:T55"/>
    <mergeCell ref="U54:U55"/>
    <mergeCell ref="V54:V55"/>
    <mergeCell ref="W54:W55"/>
    <mergeCell ref="I54:I55"/>
    <mergeCell ref="J54:J55"/>
    <mergeCell ref="K54:K55"/>
    <mergeCell ref="L54:L55"/>
    <mergeCell ref="M54:P55"/>
    <mergeCell ref="Q54:Q55"/>
    <mergeCell ref="AV52:AV53"/>
    <mergeCell ref="AW52:AW53"/>
    <mergeCell ref="AZ52:AZ53"/>
    <mergeCell ref="BA52:BA53"/>
    <mergeCell ref="A53:D53"/>
    <mergeCell ref="A54:D54"/>
    <mergeCell ref="E54:E55"/>
    <mergeCell ref="F54:F55"/>
    <mergeCell ref="G54:G55"/>
    <mergeCell ref="H54:H55"/>
    <mergeCell ref="AL52:AL53"/>
    <mergeCell ref="AM52:AM53"/>
    <mergeCell ref="AN52:AN53"/>
    <mergeCell ref="AS52:AS53"/>
    <mergeCell ref="AT52:AT53"/>
    <mergeCell ref="AU52:AU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T52:T53"/>
    <mergeCell ref="U52:U53"/>
    <mergeCell ref="V52:V53"/>
    <mergeCell ref="W52:W53"/>
    <mergeCell ref="X52:X53"/>
    <mergeCell ref="Y52:Y53"/>
    <mergeCell ref="N52:N53"/>
    <mergeCell ref="O52:O53"/>
    <mergeCell ref="P52:P53"/>
    <mergeCell ref="Q52:Q53"/>
    <mergeCell ref="R52:R53"/>
    <mergeCell ref="S52:S53"/>
    <mergeCell ref="AZ50:AZ51"/>
    <mergeCell ref="BA50:BA51"/>
    <mergeCell ref="A51:D51"/>
    <mergeCell ref="A52:D52"/>
    <mergeCell ref="E52:E53"/>
    <mergeCell ref="F52:F53"/>
    <mergeCell ref="G52:G53"/>
    <mergeCell ref="H52:H53"/>
    <mergeCell ref="I52:L53"/>
    <mergeCell ref="M52:M53"/>
    <mergeCell ref="AN50:AN51"/>
    <mergeCell ref="AS50:AS51"/>
    <mergeCell ref="AT50:AT51"/>
    <mergeCell ref="AU50:AU51"/>
    <mergeCell ref="AV50:AV51"/>
    <mergeCell ref="AW50:AW51"/>
    <mergeCell ref="AH50:AH51"/>
    <mergeCell ref="AI50:AI51"/>
    <mergeCell ref="AJ50:AJ51"/>
    <mergeCell ref="AK50:AK51"/>
    <mergeCell ref="AL50:AL51"/>
    <mergeCell ref="AM50:AM51"/>
    <mergeCell ref="AB50:AB51"/>
    <mergeCell ref="AC50:AC51"/>
    <mergeCell ref="AD50:AD51"/>
    <mergeCell ref="AE50:AE51"/>
    <mergeCell ref="AF50:AF51"/>
    <mergeCell ref="AG50:AG51"/>
    <mergeCell ref="V50:V51"/>
    <mergeCell ref="W50:W51"/>
    <mergeCell ref="X50:X51"/>
    <mergeCell ref="Y50:Y51"/>
    <mergeCell ref="Z50:Z51"/>
    <mergeCell ref="AA50:AA51"/>
    <mergeCell ref="P50:P51"/>
    <mergeCell ref="Q50:Q51"/>
    <mergeCell ref="R50:R51"/>
    <mergeCell ref="S50:S51"/>
    <mergeCell ref="T50:T51"/>
    <mergeCell ref="U50:U51"/>
    <mergeCell ref="AK49:AN49"/>
    <mergeCell ref="A50:D50"/>
    <mergeCell ref="E50:H51"/>
    <mergeCell ref="I50:I51"/>
    <mergeCell ref="J50:J51"/>
    <mergeCell ref="K50:K51"/>
    <mergeCell ref="L50:L51"/>
    <mergeCell ref="M50:M51"/>
    <mergeCell ref="N50:N51"/>
    <mergeCell ref="O50:O51"/>
    <mergeCell ref="A49:D49"/>
    <mergeCell ref="E49:H49"/>
    <mergeCell ref="I49:L49"/>
    <mergeCell ref="M49:P49"/>
    <mergeCell ref="Q49:T49"/>
    <mergeCell ref="U49:X49"/>
    <mergeCell ref="Y49:AB49"/>
    <mergeCell ref="AC49:AF49"/>
    <mergeCell ref="AG49:AJ49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A44:D44"/>
    <mergeCell ref="E44:E45"/>
    <mergeCell ref="F44:F45"/>
    <mergeCell ref="G44:G45"/>
    <mergeCell ref="H44:H45"/>
    <mergeCell ref="I44:I45"/>
    <mergeCell ref="AU42:AU43"/>
    <mergeCell ref="AV42:AV43"/>
    <mergeCell ref="AW42:AW43"/>
    <mergeCell ref="AZ42:AZ43"/>
    <mergeCell ref="BA42:BA43"/>
    <mergeCell ref="A43:D43"/>
    <mergeCell ref="AX42:AX43"/>
    <mergeCell ref="AY42:AY43"/>
    <mergeCell ref="AK42:AK43"/>
    <mergeCell ref="AL42:AL43"/>
    <mergeCell ref="AM42:AM43"/>
    <mergeCell ref="AN42:AN43"/>
    <mergeCell ref="AS42:AS43"/>
    <mergeCell ref="AT42:AT43"/>
    <mergeCell ref="AB42:AB43"/>
    <mergeCell ref="AC42:AC43"/>
    <mergeCell ref="AD42:AD43"/>
    <mergeCell ref="AE42:AE43"/>
    <mergeCell ref="AF42:AF43"/>
    <mergeCell ref="AG42:AJ43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A42:D42"/>
    <mergeCell ref="E42:E43"/>
    <mergeCell ref="F42:F43"/>
    <mergeCell ref="G42:G43"/>
    <mergeCell ref="H42:H43"/>
    <mergeCell ref="I42:I43"/>
    <mergeCell ref="AU40:AU41"/>
    <mergeCell ref="AV40:AV41"/>
    <mergeCell ref="AW40:AW41"/>
    <mergeCell ref="AZ40:AZ41"/>
    <mergeCell ref="BA40:BA41"/>
    <mergeCell ref="A41:D41"/>
    <mergeCell ref="AX40:AX41"/>
    <mergeCell ref="AY40:AY41"/>
    <mergeCell ref="AK40:AK41"/>
    <mergeCell ref="AL40:AL41"/>
    <mergeCell ref="AM40:AM41"/>
    <mergeCell ref="AN40:AN41"/>
    <mergeCell ref="AS40:AS41"/>
    <mergeCell ref="AT40:AT41"/>
    <mergeCell ref="AB40:AB41"/>
    <mergeCell ref="AC40:AF41"/>
    <mergeCell ref="AG40:AG41"/>
    <mergeCell ref="AH40:AH41"/>
    <mergeCell ref="AI40:AI41"/>
    <mergeCell ref="AJ40:AJ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A40:D40"/>
    <mergeCell ref="E40:E41"/>
    <mergeCell ref="F40:F41"/>
    <mergeCell ref="G40:G41"/>
    <mergeCell ref="H40:H41"/>
    <mergeCell ref="I40:I41"/>
    <mergeCell ref="AU38:AU39"/>
    <mergeCell ref="AV38:AV39"/>
    <mergeCell ref="AW38:AW39"/>
    <mergeCell ref="AZ38:AZ39"/>
    <mergeCell ref="BA38:BA39"/>
    <mergeCell ref="A39:D39"/>
    <mergeCell ref="AX38:AX39"/>
    <mergeCell ref="AY38:AY39"/>
    <mergeCell ref="AK38:AK39"/>
    <mergeCell ref="AL38:AL39"/>
    <mergeCell ref="AM38:AM39"/>
    <mergeCell ref="AN38:AN39"/>
    <mergeCell ref="AS38:AS39"/>
    <mergeCell ref="AT38:AT39"/>
    <mergeCell ref="AE38:AE39"/>
    <mergeCell ref="AF38:AF39"/>
    <mergeCell ref="AG38:AG39"/>
    <mergeCell ref="AH38:AH39"/>
    <mergeCell ref="AI38:AI39"/>
    <mergeCell ref="AJ38:AJ39"/>
    <mergeCell ref="V38:V39"/>
    <mergeCell ref="W38:W39"/>
    <mergeCell ref="X38:X39"/>
    <mergeCell ref="Y38:AB39"/>
    <mergeCell ref="AC38:AC39"/>
    <mergeCell ref="AD38:AD39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A38:D38"/>
    <mergeCell ref="E38:E39"/>
    <mergeCell ref="F38:F39"/>
    <mergeCell ref="G38:G39"/>
    <mergeCell ref="H38:H39"/>
    <mergeCell ref="I38:I39"/>
    <mergeCell ref="AU36:AU37"/>
    <mergeCell ref="AV36:AV37"/>
    <mergeCell ref="AW36:AW37"/>
    <mergeCell ref="AZ36:AZ37"/>
    <mergeCell ref="BA36:BA37"/>
    <mergeCell ref="A37:D37"/>
    <mergeCell ref="AX36:AX37"/>
    <mergeCell ref="AY36:AY37"/>
    <mergeCell ref="AK36:AK37"/>
    <mergeCell ref="AL36:AL37"/>
    <mergeCell ref="AM36:AM37"/>
    <mergeCell ref="AN36:AN37"/>
    <mergeCell ref="AS36:AS37"/>
    <mergeCell ref="AT36:AT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P36:P37"/>
    <mergeCell ref="Q36:Q37"/>
    <mergeCell ref="R36:R37"/>
    <mergeCell ref="S36:S37"/>
    <mergeCell ref="T36:T37"/>
    <mergeCell ref="U36:X37"/>
    <mergeCell ref="J36:J37"/>
    <mergeCell ref="K36:K37"/>
    <mergeCell ref="L36:L37"/>
    <mergeCell ref="M36:M37"/>
    <mergeCell ref="N36:N37"/>
    <mergeCell ref="O36:O37"/>
    <mergeCell ref="A36:D36"/>
    <mergeCell ref="E36:E37"/>
    <mergeCell ref="F36:F37"/>
    <mergeCell ref="G36:G37"/>
    <mergeCell ref="H36:H37"/>
    <mergeCell ref="I36:I37"/>
    <mergeCell ref="AU34:AU35"/>
    <mergeCell ref="AV34:AV35"/>
    <mergeCell ref="AW34:AW35"/>
    <mergeCell ref="AZ34:AZ35"/>
    <mergeCell ref="BA34:BA35"/>
    <mergeCell ref="A35:D35"/>
    <mergeCell ref="AX34:AX35"/>
    <mergeCell ref="AY34:AY35"/>
    <mergeCell ref="AK34:AK35"/>
    <mergeCell ref="AL34:AL35"/>
    <mergeCell ref="AM34:AM35"/>
    <mergeCell ref="AN34:AN35"/>
    <mergeCell ref="AS34:AS35"/>
    <mergeCell ref="AT34:AT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P34:P35"/>
    <mergeCell ref="Q34:T35"/>
    <mergeCell ref="U34:U35"/>
    <mergeCell ref="V34:V35"/>
    <mergeCell ref="W34:W35"/>
    <mergeCell ref="X34:X35"/>
    <mergeCell ref="J34:J35"/>
    <mergeCell ref="K34:K35"/>
    <mergeCell ref="L34:L35"/>
    <mergeCell ref="M34:M35"/>
    <mergeCell ref="N34:N35"/>
    <mergeCell ref="O34:O35"/>
    <mergeCell ref="A34:D34"/>
    <mergeCell ref="E34:E35"/>
    <mergeCell ref="F34:F35"/>
    <mergeCell ref="G34:G35"/>
    <mergeCell ref="H34:H35"/>
    <mergeCell ref="I34:I35"/>
    <mergeCell ref="AU32:AU33"/>
    <mergeCell ref="AV32:AV33"/>
    <mergeCell ref="AW32:AW33"/>
    <mergeCell ref="AZ32:AZ33"/>
    <mergeCell ref="BA32:BA33"/>
    <mergeCell ref="A33:D33"/>
    <mergeCell ref="AX32:AX33"/>
    <mergeCell ref="AY32:AY33"/>
    <mergeCell ref="AK32:AK33"/>
    <mergeCell ref="AL32:AL33"/>
    <mergeCell ref="AM32:AM33"/>
    <mergeCell ref="AN32:AN33"/>
    <mergeCell ref="AS32:AS33"/>
    <mergeCell ref="AT32:AT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J32:J33"/>
    <mergeCell ref="K32:K33"/>
    <mergeCell ref="L32:L33"/>
    <mergeCell ref="M32:P33"/>
    <mergeCell ref="Q32:Q33"/>
    <mergeCell ref="R32:R33"/>
    <mergeCell ref="A32:D32"/>
    <mergeCell ref="E32:E33"/>
    <mergeCell ref="F32:F33"/>
    <mergeCell ref="G32:G33"/>
    <mergeCell ref="H32:H33"/>
    <mergeCell ref="I32:I33"/>
    <mergeCell ref="AU30:AU31"/>
    <mergeCell ref="AV30:AV31"/>
    <mergeCell ref="AW30:AW31"/>
    <mergeCell ref="AZ30:AZ31"/>
    <mergeCell ref="BA30:BA31"/>
    <mergeCell ref="A31:D31"/>
    <mergeCell ref="AX30:AX31"/>
    <mergeCell ref="AY30:AY31"/>
    <mergeCell ref="AK30:AK31"/>
    <mergeCell ref="AL30:AL31"/>
    <mergeCell ref="AM30:AM31"/>
    <mergeCell ref="AN30:AN31"/>
    <mergeCell ref="AS30:AS31"/>
    <mergeCell ref="AT30:AT31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AW28:AW29"/>
    <mergeCell ref="AZ28:AZ29"/>
    <mergeCell ref="BA28:BA29"/>
    <mergeCell ref="A29:D29"/>
    <mergeCell ref="A30:D30"/>
    <mergeCell ref="E30:E31"/>
    <mergeCell ref="F30:F31"/>
    <mergeCell ref="G30:G31"/>
    <mergeCell ref="H30:H31"/>
    <mergeCell ref="I30:L31"/>
    <mergeCell ref="AM28:AM29"/>
    <mergeCell ref="AN28:AN29"/>
    <mergeCell ref="AS28:AS29"/>
    <mergeCell ref="AT28:AT29"/>
    <mergeCell ref="AU28:AU29"/>
    <mergeCell ref="AV28:AV29"/>
    <mergeCell ref="AG28:AG29"/>
    <mergeCell ref="AH28:AH29"/>
    <mergeCell ref="AI28:AI29"/>
    <mergeCell ref="AJ28:AJ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AG27:AJ27"/>
    <mergeCell ref="AK27:AN27"/>
    <mergeCell ref="A28:D28"/>
    <mergeCell ref="E28:H29"/>
    <mergeCell ref="I28:I29"/>
    <mergeCell ref="J28:J29"/>
    <mergeCell ref="K28:K29"/>
    <mergeCell ref="L28:L29"/>
    <mergeCell ref="M28:M29"/>
    <mergeCell ref="N28:N29"/>
    <mergeCell ref="BA24:BA25"/>
    <mergeCell ref="A25:D25"/>
    <mergeCell ref="A27:D27"/>
    <mergeCell ref="E27:H27"/>
    <mergeCell ref="I27:L27"/>
    <mergeCell ref="M27:P27"/>
    <mergeCell ref="Q27:T27"/>
    <mergeCell ref="U27:X27"/>
    <mergeCell ref="Y27:AB27"/>
    <mergeCell ref="AC27:AF27"/>
    <mergeCell ref="AS24:AS25"/>
    <mergeCell ref="AT24:AT25"/>
    <mergeCell ref="AU24:AU25"/>
    <mergeCell ref="AV24:AV25"/>
    <mergeCell ref="AW24:AW25"/>
    <mergeCell ref="AZ24:AZ25"/>
    <mergeCell ref="AI24:AI25"/>
    <mergeCell ref="AJ24:AJ25"/>
    <mergeCell ref="AK24:AK25"/>
    <mergeCell ref="AL24:AL25"/>
    <mergeCell ref="AM24:AM25"/>
    <mergeCell ref="AN24:AN25"/>
    <mergeCell ref="AC24:AC25"/>
    <mergeCell ref="AD24:AD25"/>
    <mergeCell ref="AE24:AE25"/>
    <mergeCell ref="AF24:AF25"/>
    <mergeCell ref="AG24:AG25"/>
    <mergeCell ref="AH24:AH25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AZ22:AZ23"/>
    <mergeCell ref="BA22:BA23"/>
    <mergeCell ref="A23:D23"/>
    <mergeCell ref="A24:D24"/>
    <mergeCell ref="E24:E25"/>
    <mergeCell ref="F24:F25"/>
    <mergeCell ref="G24:G25"/>
    <mergeCell ref="H24:H25"/>
    <mergeCell ref="I24:I25"/>
    <mergeCell ref="J24:J25"/>
    <mergeCell ref="AR22:AR23"/>
    <mergeCell ref="AS22:AS23"/>
    <mergeCell ref="AT22:AT23"/>
    <mergeCell ref="AU22:AU23"/>
    <mergeCell ref="AV22:AV23"/>
    <mergeCell ref="AW22:AW23"/>
    <mergeCell ref="AI22:AI23"/>
    <mergeCell ref="AJ22:AJ23"/>
    <mergeCell ref="AA22:AA23"/>
    <mergeCell ref="AB22:AB23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AZ20:AZ21"/>
    <mergeCell ref="K20:K21"/>
    <mergeCell ref="L20:L21"/>
    <mergeCell ref="M20:M21"/>
    <mergeCell ref="N20:N21"/>
    <mergeCell ref="O20:O21"/>
    <mergeCell ref="P20:P21"/>
    <mergeCell ref="BA20:BA21"/>
    <mergeCell ref="A21:D21"/>
    <mergeCell ref="AR20:AR21"/>
    <mergeCell ref="AS20:AS21"/>
    <mergeCell ref="AT20:AT21"/>
    <mergeCell ref="AU20:AU21"/>
    <mergeCell ref="AV20:AV21"/>
    <mergeCell ref="AW20:AW21"/>
    <mergeCell ref="AL20:AL21"/>
    <mergeCell ref="AM20:AM21"/>
    <mergeCell ref="AN20:AN21"/>
    <mergeCell ref="AO20:AO21"/>
    <mergeCell ref="AP20:AP21"/>
    <mergeCell ref="AQ20:AQ21"/>
    <mergeCell ref="AC20:AC21"/>
    <mergeCell ref="AD20:AD21"/>
    <mergeCell ref="AE20:AE21"/>
    <mergeCell ref="AF20:AF21"/>
    <mergeCell ref="AG20:AJ21"/>
    <mergeCell ref="AK20:AK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Z18:AZ19"/>
    <mergeCell ref="BA18:BA19"/>
    <mergeCell ref="A19:D19"/>
    <mergeCell ref="A20:D20"/>
    <mergeCell ref="E20:E21"/>
    <mergeCell ref="F20:F21"/>
    <mergeCell ref="G20:G21"/>
    <mergeCell ref="H20:H21"/>
    <mergeCell ref="I20:I21"/>
    <mergeCell ref="J20:J21"/>
    <mergeCell ref="AR18:AR19"/>
    <mergeCell ref="AS18:AS19"/>
    <mergeCell ref="AT18:AT19"/>
    <mergeCell ref="AU18:AU19"/>
    <mergeCell ref="AV18:AV19"/>
    <mergeCell ref="AW18:AW19"/>
    <mergeCell ref="AL18:AL19"/>
    <mergeCell ref="AM18:AM19"/>
    <mergeCell ref="AN18:AN19"/>
    <mergeCell ref="AO18:AO19"/>
    <mergeCell ref="AP18:AP19"/>
    <mergeCell ref="AQ18:AQ19"/>
    <mergeCell ref="AC18:AF19"/>
    <mergeCell ref="AG18:AG19"/>
    <mergeCell ref="AH18:AH19"/>
    <mergeCell ref="AI18:AI19"/>
    <mergeCell ref="AJ18:AJ19"/>
    <mergeCell ref="AK18:AK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AZ16:AZ17"/>
    <mergeCell ref="BA16:BA17"/>
    <mergeCell ref="A17:D17"/>
    <mergeCell ref="A18:D18"/>
    <mergeCell ref="E18:E19"/>
    <mergeCell ref="F18:F19"/>
    <mergeCell ref="G18:G19"/>
    <mergeCell ref="H18:H19"/>
    <mergeCell ref="I18:I19"/>
    <mergeCell ref="J18:J19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W16:W17"/>
    <mergeCell ref="X16:X17"/>
    <mergeCell ref="Y16:AB17"/>
    <mergeCell ref="AC16:AC17"/>
    <mergeCell ref="AD16:AD17"/>
    <mergeCell ref="AE16:AE17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AZ14:AZ15"/>
    <mergeCell ref="BA14:BA15"/>
    <mergeCell ref="A15:D15"/>
    <mergeCell ref="A16:D16"/>
    <mergeCell ref="E16:E17"/>
    <mergeCell ref="F16:F17"/>
    <mergeCell ref="G16:G17"/>
    <mergeCell ref="H16:H17"/>
    <mergeCell ref="I16:I17"/>
    <mergeCell ref="J16:J17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Q14:Q15"/>
    <mergeCell ref="R14:R15"/>
    <mergeCell ref="S14:S15"/>
    <mergeCell ref="T14:T15"/>
    <mergeCell ref="U14:X15"/>
    <mergeCell ref="Y14:Y15"/>
    <mergeCell ref="K14:K15"/>
    <mergeCell ref="L14:L15"/>
    <mergeCell ref="M14:M15"/>
    <mergeCell ref="N14:N15"/>
    <mergeCell ref="O14:O15"/>
    <mergeCell ref="P14:P15"/>
    <mergeCell ref="AZ12:AZ13"/>
    <mergeCell ref="BA12:BA13"/>
    <mergeCell ref="A13:D13"/>
    <mergeCell ref="A14:D14"/>
    <mergeCell ref="E14:E15"/>
    <mergeCell ref="F14:F15"/>
    <mergeCell ref="G14:G15"/>
    <mergeCell ref="H14:H15"/>
    <mergeCell ref="I14:I15"/>
    <mergeCell ref="J14:J15"/>
    <mergeCell ref="AR12:AR13"/>
    <mergeCell ref="AS12:AS13"/>
    <mergeCell ref="AT12:AT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Q12:T13"/>
    <mergeCell ref="U12:U13"/>
    <mergeCell ref="V12:V13"/>
    <mergeCell ref="W12:W13"/>
    <mergeCell ref="X12:X13"/>
    <mergeCell ref="Y12:Y13"/>
    <mergeCell ref="K12:K13"/>
    <mergeCell ref="L12:L13"/>
    <mergeCell ref="M12:M13"/>
    <mergeCell ref="N12:N13"/>
    <mergeCell ref="O12:O13"/>
    <mergeCell ref="P12:P13"/>
    <mergeCell ref="AZ10:AZ11"/>
    <mergeCell ref="BA10:BA11"/>
    <mergeCell ref="A11:D11"/>
    <mergeCell ref="A12:D12"/>
    <mergeCell ref="E12:E13"/>
    <mergeCell ref="F12:F13"/>
    <mergeCell ref="G12:G13"/>
    <mergeCell ref="H12:H13"/>
    <mergeCell ref="I12:I13"/>
    <mergeCell ref="J12:J13"/>
    <mergeCell ref="AR10:AR11"/>
    <mergeCell ref="AS10:AS11"/>
    <mergeCell ref="AT10:AT11"/>
    <mergeCell ref="AU10:AU11"/>
    <mergeCell ref="AV10:AV11"/>
    <mergeCell ref="AW10:AW11"/>
    <mergeCell ref="AL10:AL11"/>
    <mergeCell ref="AM10:AM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K10:K11"/>
    <mergeCell ref="L10:L11"/>
    <mergeCell ref="M10:P11"/>
    <mergeCell ref="Q10:Q11"/>
    <mergeCell ref="R10:R11"/>
    <mergeCell ref="S10:S11"/>
    <mergeCell ref="AZ8:AZ9"/>
    <mergeCell ref="BA8:BA9"/>
    <mergeCell ref="A9:D9"/>
    <mergeCell ref="A10:D10"/>
    <mergeCell ref="E10:E11"/>
    <mergeCell ref="F10:F11"/>
    <mergeCell ref="G10:G11"/>
    <mergeCell ref="H10:H11"/>
    <mergeCell ref="I10:I11"/>
    <mergeCell ref="J10:J11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A8:D8"/>
    <mergeCell ref="E8:E9"/>
    <mergeCell ref="F8:F9"/>
    <mergeCell ref="G8:G9"/>
    <mergeCell ref="H8:H9"/>
    <mergeCell ref="I8:L9"/>
    <mergeCell ref="M8:M9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J8:AJ9"/>
    <mergeCell ref="AK8:AK9"/>
    <mergeCell ref="Z8:Z9"/>
    <mergeCell ref="A1:BA1"/>
    <mergeCell ref="B2:K2"/>
    <mergeCell ref="A5:D5"/>
    <mergeCell ref="E5:H5"/>
    <mergeCell ref="I5:L5"/>
    <mergeCell ref="M5:P5"/>
    <mergeCell ref="Q5:T5"/>
    <mergeCell ref="U5:X5"/>
    <mergeCell ref="Y5:AB5"/>
    <mergeCell ref="AC5:AF5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AG5:AJ5"/>
    <mergeCell ref="AK5:AN5"/>
    <mergeCell ref="AO5:AR5"/>
    <mergeCell ref="AZ6:AZ7"/>
    <mergeCell ref="BA6:BA7"/>
    <mergeCell ref="A7:D7"/>
    <mergeCell ref="AX6:AX7"/>
    <mergeCell ref="AY6:AY7"/>
  </mergeCells>
  <phoneticPr fontId="3"/>
  <conditionalFormatting sqref="I6:I7 H8:H25 AG6:AG19 AC6:AC17 Y6:Y15 Q6:Q11 M6:M9 P12:P25 T14:T25 X16:X25 AB18:AB25 I28:I29 H30:H45 AC28:AC39 Y28:Y37 U28:U35 Q28:Q33 M28:M31 L32:L45 P34:P45 T36:T45 X38:X45 AB40:AB45 U6:U13 Q14:R25 U16:V25 Y18:Z25 AC20:AD25 I32:J45 M34:N45 Q36:R45 U38:V45 Y40:Z45 AF20:AF25 E30:F45 AF42:AF45 AC42:AD45 AG28:AG41 AG22:AH25 AK6:AK21 AK28:AK43 AG44:AH45 AJ44:AJ45 I50:I51 H52:H67 AG50:AG63 AC50:AC61 Y50:Y59 Q50:Q55 M50:M53 L54:L67 P56:P67 T58:T67 X60:X67 AB62:AB67 U50:U57 I54:J67 M56:N67 Q58:R67 U60:V67 Y62:Z67 E52:F67 AF64:AF67 AC64:AD67 AG66:AH67 AJ66:AJ67 AK50:AK65 AJ22:AJ25 AO6:AO23 L10:L25 M12:N25 AK24:AL25 AN24:AN25 I10:J25 E8:F25">
    <cfRule type="cellIs" dxfId="0" priority="1" stopIfTrue="1" operator="equal">
      <formula>"H"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5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U10組合せ</vt:lpstr>
      <vt:lpstr>U10対戦スケジュール</vt:lpstr>
      <vt:lpstr>対戦表（Ａブロック）</vt:lpstr>
      <vt:lpstr>対戦表（Ｂブロック）</vt:lpstr>
      <vt:lpstr>対戦表（Ｃブロック）</vt:lpstr>
      <vt:lpstr>・</vt:lpstr>
      <vt:lpstr>星取表</vt:lpstr>
      <vt:lpstr>U10組合せ!Print_Area</vt:lpstr>
      <vt:lpstr>U10対戦スケジュール!Print_Area</vt:lpstr>
      <vt:lpstr>'対戦表（Ａブロック）'!Print_Area</vt:lpstr>
      <vt:lpstr>'対戦表（Ｂブロック）'!Print_Area</vt:lpstr>
      <vt:lpstr>'対戦表（Ｃブロック）'!Print_Area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makotoo</cp:lastModifiedBy>
  <cp:lastPrinted>2020-10-04T07:19:57Z</cp:lastPrinted>
  <dcterms:created xsi:type="dcterms:W3CDTF">2020-08-23T07:09:34Z</dcterms:created>
  <dcterms:modified xsi:type="dcterms:W3CDTF">2020-10-05T13:19:16Z</dcterms:modified>
</cp:coreProperties>
</file>