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-195" windowWidth="13500" windowHeight="12720" tabRatio="914" activeTab="4"/>
  </bookViews>
  <sheets>
    <sheet name="一部　12月15日組合せ " sheetId="4" r:id="rId1"/>
    <sheet name="一部　12月15日結果" sheetId="6" r:id="rId2"/>
    <sheet name="一部　12月16日組合せ" sheetId="7" r:id="rId3"/>
    <sheet name="一部　12月16日結果" sheetId="5" r:id="rId4"/>
    <sheet name="一部　12月23日組合せ ＆ 結果" sheetId="8" r:id="rId5"/>
  </sheets>
  <definedNames>
    <definedName name="_xlnm.Print_Area" localSheetId="1">'一部　12月15日結果'!$A$1:$AP$127</definedName>
    <definedName name="_xlnm.Print_Area" localSheetId="0">'一部　12月15日組合せ '!$A$1:$AG$78</definedName>
    <definedName name="_xlnm.Print_Area" localSheetId="3">'一部　12月16日結果'!$A$1:$AP$142</definedName>
    <definedName name="_xlnm.Print_Area" localSheetId="2">'一部　12月16日組合せ'!$A$1:$AJ$82</definedName>
    <definedName name="_xlnm.Print_Area" localSheetId="4">'一部　12月23日組合せ ＆ 結果'!$A$1:$AH$197</definedName>
  </definedNames>
  <calcPr calcId="125725"/>
</workbook>
</file>

<file path=xl/calcChain.xml><?xml version="1.0" encoding="utf-8"?>
<calcChain xmlns="http://schemas.openxmlformats.org/spreadsheetml/2006/main">
  <c r="AA176" i="8"/>
  <c r="Y176"/>
  <c r="W171"/>
  <c r="U171"/>
  <c r="W166"/>
  <c r="U166"/>
  <c r="O166"/>
  <c r="J179"/>
  <c r="H179"/>
  <c r="N179"/>
  <c r="L179"/>
  <c r="J178"/>
  <c r="H178"/>
  <c r="R179"/>
  <c r="P179"/>
  <c r="N178"/>
  <c r="L178"/>
  <c r="J177"/>
  <c r="AA177" s="1"/>
  <c r="H177"/>
  <c r="Y177" s="1"/>
  <c r="S178"/>
  <c r="S177"/>
  <c r="O177"/>
  <c r="S176"/>
  <c r="O176"/>
  <c r="W176" s="1"/>
  <c r="K176"/>
  <c r="N173"/>
  <c r="L173"/>
  <c r="J173"/>
  <c r="H173"/>
  <c r="O172"/>
  <c r="K173" s="1"/>
  <c r="J172"/>
  <c r="W172" s="1"/>
  <c r="H172"/>
  <c r="U172" s="1"/>
  <c r="O171"/>
  <c r="S171" s="1"/>
  <c r="K171"/>
  <c r="J168"/>
  <c r="H168"/>
  <c r="N168"/>
  <c r="L168"/>
  <c r="J167"/>
  <c r="W167" s="1"/>
  <c r="H167"/>
  <c r="U167" s="1"/>
  <c r="K166"/>
  <c r="S166" s="1"/>
  <c r="O167"/>
  <c r="K168" s="1"/>
  <c r="S130"/>
  <c r="N130"/>
  <c r="S126"/>
  <c r="N126"/>
  <c r="S122"/>
  <c r="N122"/>
  <c r="S118"/>
  <c r="N118"/>
  <c r="S114"/>
  <c r="N114"/>
  <c r="S59"/>
  <c r="S55"/>
  <c r="S51"/>
  <c r="S47"/>
  <c r="S43"/>
  <c r="N59"/>
  <c r="N55"/>
  <c r="N51"/>
  <c r="N47"/>
  <c r="N43"/>
  <c r="S175"/>
  <c r="O175"/>
  <c r="K175"/>
  <c r="G175"/>
  <c r="O170"/>
  <c r="K170"/>
  <c r="G170"/>
  <c r="O165"/>
  <c r="K165"/>
  <c r="G165"/>
  <c r="X125" i="6"/>
  <c r="U125"/>
  <c r="R125"/>
  <c r="O125"/>
  <c r="L125"/>
  <c r="AJ125" s="1"/>
  <c r="I125"/>
  <c r="AH125" s="1"/>
  <c r="Z123"/>
  <c r="R123"/>
  <c r="AJ123" s="1"/>
  <c r="O123"/>
  <c r="L123"/>
  <c r="I123"/>
  <c r="H123"/>
  <c r="T117"/>
  <c r="Z121"/>
  <c r="T121"/>
  <c r="L121"/>
  <c r="AJ121" s="1"/>
  <c r="I121"/>
  <c r="N117"/>
  <c r="AJ119"/>
  <c r="AH119"/>
  <c r="AF119"/>
  <c r="Z119"/>
  <c r="T119"/>
  <c r="N119"/>
  <c r="H117"/>
  <c r="Z117"/>
  <c r="R114"/>
  <c r="O114"/>
  <c r="N114" s="1"/>
  <c r="L114"/>
  <c r="AD114" s="1"/>
  <c r="I114"/>
  <c r="AB114" s="1"/>
  <c r="T112"/>
  <c r="L112"/>
  <c r="AD112" s="1"/>
  <c r="I112"/>
  <c r="H112" s="1"/>
  <c r="Z112" s="1"/>
  <c r="N108"/>
  <c r="AD110"/>
  <c r="AB110"/>
  <c r="Z110"/>
  <c r="T110"/>
  <c r="N110"/>
  <c r="H108"/>
  <c r="T108"/>
  <c r="X100"/>
  <c r="U100"/>
  <c r="T100" s="1"/>
  <c r="R100"/>
  <c r="O100"/>
  <c r="N100" s="1"/>
  <c r="L100"/>
  <c r="AJ100" s="1"/>
  <c r="I100"/>
  <c r="H100" s="1"/>
  <c r="Z92"/>
  <c r="Z98"/>
  <c r="R98"/>
  <c r="AJ98" s="1"/>
  <c r="O98"/>
  <c r="N98" s="1"/>
  <c r="L98"/>
  <c r="I98"/>
  <c r="T92"/>
  <c r="Z96"/>
  <c r="T96"/>
  <c r="L96"/>
  <c r="AJ96" s="1"/>
  <c r="I96"/>
  <c r="AH96" s="1"/>
  <c r="N92"/>
  <c r="AJ94"/>
  <c r="AH94"/>
  <c r="AL94" s="1"/>
  <c r="Z94"/>
  <c r="T94"/>
  <c r="AF94" s="1"/>
  <c r="N94"/>
  <c r="H92"/>
  <c r="R89"/>
  <c r="O89"/>
  <c r="AB89" s="1"/>
  <c r="L89"/>
  <c r="H89" s="1"/>
  <c r="I89"/>
  <c r="T83"/>
  <c r="AB87"/>
  <c r="T87"/>
  <c r="L87"/>
  <c r="AD87" s="1"/>
  <c r="I87"/>
  <c r="N83"/>
  <c r="AD85"/>
  <c r="AB85"/>
  <c r="AF85" s="1"/>
  <c r="T85"/>
  <c r="N85"/>
  <c r="Z85" s="1"/>
  <c r="H83"/>
  <c r="X74"/>
  <c r="U74"/>
  <c r="R74"/>
  <c r="AJ74" s="1"/>
  <c r="O74"/>
  <c r="L74"/>
  <c r="I74"/>
  <c r="AH74" s="1"/>
  <c r="Z66"/>
  <c r="Z72"/>
  <c r="R72"/>
  <c r="O72"/>
  <c r="L72"/>
  <c r="I72"/>
  <c r="AJ70"/>
  <c r="Z70"/>
  <c r="T70"/>
  <c r="L70"/>
  <c r="I70"/>
  <c r="H70" s="1"/>
  <c r="N66"/>
  <c r="AJ68"/>
  <c r="AL68" s="1"/>
  <c r="AH68"/>
  <c r="Z68"/>
  <c r="T68"/>
  <c r="AF68" s="1"/>
  <c r="N68"/>
  <c r="H66"/>
  <c r="T66"/>
  <c r="R63"/>
  <c r="O63"/>
  <c r="L63"/>
  <c r="I63"/>
  <c r="AB63" s="1"/>
  <c r="T61"/>
  <c r="L61"/>
  <c r="AD61" s="1"/>
  <c r="I61"/>
  <c r="H61" s="1"/>
  <c r="N57"/>
  <c r="AD59"/>
  <c r="AF59" s="1"/>
  <c r="AB59"/>
  <c r="T59"/>
  <c r="N59"/>
  <c r="Z59" s="1"/>
  <c r="H57"/>
  <c r="T57"/>
  <c r="X49"/>
  <c r="U49"/>
  <c r="R49"/>
  <c r="O49"/>
  <c r="N49"/>
  <c r="L49"/>
  <c r="AJ49" s="1"/>
  <c r="I49"/>
  <c r="H49" s="1"/>
  <c r="Z41"/>
  <c r="Z47"/>
  <c r="R47"/>
  <c r="O47"/>
  <c r="N47" s="1"/>
  <c r="L47"/>
  <c r="I47"/>
  <c r="T41"/>
  <c r="Z45"/>
  <c r="T45"/>
  <c r="L45"/>
  <c r="AJ45" s="1"/>
  <c r="I45"/>
  <c r="AH45" s="1"/>
  <c r="N41"/>
  <c r="AJ43"/>
  <c r="AH43"/>
  <c r="AL43" s="1"/>
  <c r="Z43"/>
  <c r="T43"/>
  <c r="AF43" s="1"/>
  <c r="N43"/>
  <c r="H41"/>
  <c r="R38"/>
  <c r="O38"/>
  <c r="AB38" s="1"/>
  <c r="L38"/>
  <c r="AD38" s="1"/>
  <c r="I38"/>
  <c r="H38"/>
  <c r="T32"/>
  <c r="T36"/>
  <c r="L36"/>
  <c r="AD36" s="1"/>
  <c r="I36"/>
  <c r="AB36" s="1"/>
  <c r="AF36" s="1"/>
  <c r="N32"/>
  <c r="AD34"/>
  <c r="AB34"/>
  <c r="T34"/>
  <c r="N34"/>
  <c r="H32"/>
  <c r="X24"/>
  <c r="U24"/>
  <c r="T24" s="1"/>
  <c r="R24"/>
  <c r="AJ24" s="1"/>
  <c r="O24"/>
  <c r="L24"/>
  <c r="I24"/>
  <c r="AH24" s="1"/>
  <c r="AL24" s="1"/>
  <c r="Z16"/>
  <c r="Z22"/>
  <c r="R22"/>
  <c r="N22" s="1"/>
  <c r="O22"/>
  <c r="L22"/>
  <c r="AJ22" s="1"/>
  <c r="I22"/>
  <c r="T16"/>
  <c r="Z20"/>
  <c r="T20"/>
  <c r="L20"/>
  <c r="AJ20" s="1"/>
  <c r="I20"/>
  <c r="N16"/>
  <c r="AJ18"/>
  <c r="AH18"/>
  <c r="Z18"/>
  <c r="T18"/>
  <c r="N18"/>
  <c r="AF18" s="1"/>
  <c r="H16"/>
  <c r="R13"/>
  <c r="O13"/>
  <c r="L13"/>
  <c r="AD13" s="1"/>
  <c r="I13"/>
  <c r="AB13" s="1"/>
  <c r="T11"/>
  <c r="L11"/>
  <c r="AD11" s="1"/>
  <c r="I11"/>
  <c r="H11" s="1"/>
  <c r="Z11" s="1"/>
  <c r="N7"/>
  <c r="AD9"/>
  <c r="AF9" s="1"/>
  <c r="AB9"/>
  <c r="Z9"/>
  <c r="T9"/>
  <c r="N9"/>
  <c r="H7"/>
  <c r="T7"/>
  <c r="AB140" i="5"/>
  <c r="U140"/>
  <c r="X137"/>
  <c r="U137"/>
  <c r="R137"/>
  <c r="O137"/>
  <c r="L137"/>
  <c r="I137"/>
  <c r="Z129"/>
  <c r="Z135"/>
  <c r="R135"/>
  <c r="O135"/>
  <c r="L135"/>
  <c r="I135"/>
  <c r="T129"/>
  <c r="Z133"/>
  <c r="T133"/>
  <c r="L133"/>
  <c r="AJ133" s="1"/>
  <c r="I133"/>
  <c r="AH133" s="1"/>
  <c r="N129"/>
  <c r="AJ131"/>
  <c r="AH131"/>
  <c r="Z131"/>
  <c r="T131"/>
  <c r="N131"/>
  <c r="AF131" s="1"/>
  <c r="H129"/>
  <c r="R126"/>
  <c r="O126"/>
  <c r="L126"/>
  <c r="H126" s="1"/>
  <c r="I126"/>
  <c r="T120"/>
  <c r="T124"/>
  <c r="L124"/>
  <c r="AD124" s="1"/>
  <c r="I124"/>
  <c r="N120"/>
  <c r="AD122"/>
  <c r="AB122"/>
  <c r="T122"/>
  <c r="N122"/>
  <c r="H120"/>
  <c r="AB112"/>
  <c r="U112"/>
  <c r="X109"/>
  <c r="U109"/>
  <c r="R109"/>
  <c r="O109"/>
  <c r="L109"/>
  <c r="I109"/>
  <c r="H109" s="1"/>
  <c r="Z101"/>
  <c r="Z107"/>
  <c r="R107"/>
  <c r="O107"/>
  <c r="N107" s="1"/>
  <c r="L107"/>
  <c r="I107"/>
  <c r="T101"/>
  <c r="Z105"/>
  <c r="T105"/>
  <c r="L105"/>
  <c r="AJ105" s="1"/>
  <c r="I105"/>
  <c r="AH105" s="1"/>
  <c r="N101"/>
  <c r="AJ103"/>
  <c r="AH103"/>
  <c r="Z103"/>
  <c r="T103"/>
  <c r="N103"/>
  <c r="H101"/>
  <c r="R98"/>
  <c r="O98"/>
  <c r="L98"/>
  <c r="AD98" s="1"/>
  <c r="I98"/>
  <c r="T92"/>
  <c r="T96"/>
  <c r="L96"/>
  <c r="AD96" s="1"/>
  <c r="I96"/>
  <c r="N92"/>
  <c r="AD94"/>
  <c r="AB94"/>
  <c r="T94"/>
  <c r="N94"/>
  <c r="H92"/>
  <c r="AB83"/>
  <c r="U83"/>
  <c r="X80"/>
  <c r="U80"/>
  <c r="R80"/>
  <c r="O80"/>
  <c r="L80"/>
  <c r="I80"/>
  <c r="Z72"/>
  <c r="Z78"/>
  <c r="R78"/>
  <c r="O78"/>
  <c r="N78" s="1"/>
  <c r="L78"/>
  <c r="I78"/>
  <c r="T72"/>
  <c r="Z76"/>
  <c r="T76"/>
  <c r="L76"/>
  <c r="AJ76" s="1"/>
  <c r="I76"/>
  <c r="AH76" s="1"/>
  <c r="N72"/>
  <c r="AJ74"/>
  <c r="AH74"/>
  <c r="Z74"/>
  <c r="T74"/>
  <c r="N74"/>
  <c r="H72"/>
  <c r="R69"/>
  <c r="O69"/>
  <c r="AB69" s="1"/>
  <c r="L69"/>
  <c r="I69"/>
  <c r="H69" s="1"/>
  <c r="T63"/>
  <c r="T67"/>
  <c r="L67"/>
  <c r="AD67" s="1"/>
  <c r="I67"/>
  <c r="N63"/>
  <c r="AD65"/>
  <c r="AB65"/>
  <c r="T65"/>
  <c r="N65"/>
  <c r="H63"/>
  <c r="AB55"/>
  <c r="U55"/>
  <c r="X52"/>
  <c r="U52"/>
  <c r="R52"/>
  <c r="O52"/>
  <c r="L52"/>
  <c r="I52"/>
  <c r="Z44"/>
  <c r="Z50"/>
  <c r="R50"/>
  <c r="O50"/>
  <c r="L50"/>
  <c r="I50"/>
  <c r="T44"/>
  <c r="Z48"/>
  <c r="T48"/>
  <c r="L48"/>
  <c r="AJ48" s="1"/>
  <c r="I48"/>
  <c r="AH48" s="1"/>
  <c r="N44"/>
  <c r="AJ46"/>
  <c r="AH46"/>
  <c r="Z46"/>
  <c r="T46"/>
  <c r="N46"/>
  <c r="H44"/>
  <c r="R41"/>
  <c r="O41"/>
  <c r="L41"/>
  <c r="I41"/>
  <c r="T35"/>
  <c r="T39"/>
  <c r="L39"/>
  <c r="AD39" s="1"/>
  <c r="I39"/>
  <c r="N35"/>
  <c r="AD37"/>
  <c r="AB37"/>
  <c r="T37"/>
  <c r="N37"/>
  <c r="Z37" s="1"/>
  <c r="H35"/>
  <c r="AB27"/>
  <c r="U27"/>
  <c r="X24"/>
  <c r="U24"/>
  <c r="R24"/>
  <c r="O24"/>
  <c r="N24" s="1"/>
  <c r="L24"/>
  <c r="I24"/>
  <c r="Z16"/>
  <c r="Z22"/>
  <c r="R22"/>
  <c r="N22" s="1"/>
  <c r="O22"/>
  <c r="L22"/>
  <c r="I22"/>
  <c r="T16"/>
  <c r="Z20"/>
  <c r="T20"/>
  <c r="L20"/>
  <c r="AJ20" s="1"/>
  <c r="I20"/>
  <c r="AH20" s="1"/>
  <c r="N16"/>
  <c r="AJ18"/>
  <c r="AH18"/>
  <c r="Z18"/>
  <c r="T18"/>
  <c r="AF18" s="1"/>
  <c r="N18"/>
  <c r="H16"/>
  <c r="R13"/>
  <c r="O13"/>
  <c r="AB13" s="1"/>
  <c r="L13"/>
  <c r="I13"/>
  <c r="H13" s="1"/>
  <c r="T7"/>
  <c r="T11"/>
  <c r="L11"/>
  <c r="AD11" s="1"/>
  <c r="I11"/>
  <c r="N7"/>
  <c r="AD9"/>
  <c r="AB9"/>
  <c r="T9"/>
  <c r="N9"/>
  <c r="Z9" s="1"/>
  <c r="H7"/>
  <c r="H121" i="6" l="1"/>
  <c r="AF121" s="1"/>
  <c r="N123"/>
  <c r="AL125"/>
  <c r="T125"/>
  <c r="AF100"/>
  <c r="AF13"/>
  <c r="H20"/>
  <c r="AF20" s="1"/>
  <c r="Z34"/>
  <c r="AF38"/>
  <c r="AH47"/>
  <c r="AJ47"/>
  <c r="T49"/>
  <c r="AF49" s="1"/>
  <c r="N63"/>
  <c r="AH72"/>
  <c r="AD89"/>
  <c r="AL96"/>
  <c r="AF114"/>
  <c r="H125"/>
  <c r="Z61"/>
  <c r="AD63"/>
  <c r="AF70"/>
  <c r="AJ72"/>
  <c r="AF110"/>
  <c r="AL119"/>
  <c r="N125"/>
  <c r="N13"/>
  <c r="AL18"/>
  <c r="AH22"/>
  <c r="AL22" s="1"/>
  <c r="AF34"/>
  <c r="AL45"/>
  <c r="T74"/>
  <c r="H87"/>
  <c r="Z87" s="1"/>
  <c r="AF89"/>
  <c r="AH98"/>
  <c r="AL98" s="1"/>
  <c r="AF74" i="5"/>
  <c r="T109"/>
  <c r="N80"/>
  <c r="N109"/>
  <c r="H124"/>
  <c r="Z124" s="1"/>
  <c r="AH22"/>
  <c r="H41"/>
  <c r="AL46"/>
  <c r="N52"/>
  <c r="H67"/>
  <c r="Z67" s="1"/>
  <c r="AJ135"/>
  <c r="AA179" i="8"/>
  <c r="U173"/>
  <c r="Y179"/>
  <c r="AC179" s="1"/>
  <c r="W173"/>
  <c r="Y171"/>
  <c r="Y172"/>
  <c r="U168"/>
  <c r="W168"/>
  <c r="Y167"/>
  <c r="Y178"/>
  <c r="AA178"/>
  <c r="G179"/>
  <c r="AC177"/>
  <c r="K178"/>
  <c r="G178"/>
  <c r="W178" s="1"/>
  <c r="AC176"/>
  <c r="G173"/>
  <c r="S173" s="1"/>
  <c r="G172"/>
  <c r="S172" s="1"/>
  <c r="Y166"/>
  <c r="G167"/>
  <c r="S167" s="1"/>
  <c r="O179"/>
  <c r="W179" s="1"/>
  <c r="K179"/>
  <c r="G177"/>
  <c r="W177" s="1"/>
  <c r="G168"/>
  <c r="S168" s="1"/>
  <c r="AJ80" i="5"/>
  <c r="AJ109"/>
  <c r="AF122"/>
  <c r="N137"/>
  <c r="AF9"/>
  <c r="AJ24"/>
  <c r="N50"/>
  <c r="H52"/>
  <c r="AD69"/>
  <c r="H98"/>
  <c r="AL103"/>
  <c r="AD126"/>
  <c r="H11"/>
  <c r="Z11" s="1"/>
  <c r="AD13"/>
  <c r="AL20"/>
  <c r="AD41"/>
  <c r="AJ52"/>
  <c r="AH78"/>
  <c r="AJ107"/>
  <c r="N135"/>
  <c r="H137"/>
  <c r="T137"/>
  <c r="T24"/>
  <c r="AF37"/>
  <c r="AL48"/>
  <c r="AL18"/>
  <c r="H24"/>
  <c r="AF24" s="1"/>
  <c r="H39"/>
  <c r="Z39" s="1"/>
  <c r="AF46"/>
  <c r="AL74"/>
  <c r="H80"/>
  <c r="H96"/>
  <c r="Z96" s="1"/>
  <c r="AF103"/>
  <c r="AB41"/>
  <c r="AH50"/>
  <c r="AJ50"/>
  <c r="T52"/>
  <c r="AF52" s="1"/>
  <c r="AF65"/>
  <c r="AL76"/>
  <c r="Z94"/>
  <c r="AB98"/>
  <c r="AF98" s="1"/>
  <c r="AH107"/>
  <c r="AB126"/>
  <c r="AL131"/>
  <c r="AH135"/>
  <c r="AL135" s="1"/>
  <c r="AJ137"/>
  <c r="AF109"/>
  <c r="AF137"/>
  <c r="AF13"/>
  <c r="AJ22"/>
  <c r="AL22" s="1"/>
  <c r="Z65"/>
  <c r="AF69"/>
  <c r="AJ78"/>
  <c r="AL78" s="1"/>
  <c r="T80"/>
  <c r="AF94"/>
  <c r="AL105"/>
  <c r="Z122"/>
  <c r="N126"/>
  <c r="Z126" s="1"/>
  <c r="AL133"/>
  <c r="AF87" i="6"/>
  <c r="AL74"/>
  <c r="AF123"/>
  <c r="Z89"/>
  <c r="AF63"/>
  <c r="AL72"/>
  <c r="AH20"/>
  <c r="AL20" s="1"/>
  <c r="H22"/>
  <c r="AF22" s="1"/>
  <c r="H24"/>
  <c r="H36"/>
  <c r="Z36" s="1"/>
  <c r="N38"/>
  <c r="Z38" s="1"/>
  <c r="H45"/>
  <c r="AF45" s="1"/>
  <c r="AH49"/>
  <c r="AL49" s="1"/>
  <c r="AH70"/>
  <c r="AL70" s="1"/>
  <c r="H72"/>
  <c r="H74"/>
  <c r="AF74" s="1"/>
  <c r="N89"/>
  <c r="H96"/>
  <c r="AF96" s="1"/>
  <c r="AH100"/>
  <c r="AL100" s="1"/>
  <c r="AH121"/>
  <c r="AL121" s="1"/>
  <c r="AH123"/>
  <c r="AL123" s="1"/>
  <c r="AB61"/>
  <c r="AF61" s="1"/>
  <c r="H63"/>
  <c r="Z63" s="1"/>
  <c r="N72"/>
  <c r="N74"/>
  <c r="AB112"/>
  <c r="AF112" s="1"/>
  <c r="H114"/>
  <c r="Z114" s="1"/>
  <c r="AB11"/>
  <c r="AF11" s="1"/>
  <c r="H13"/>
  <c r="Z13" s="1"/>
  <c r="N24"/>
  <c r="H47"/>
  <c r="AF47" s="1"/>
  <c r="H98"/>
  <c r="AF98" s="1"/>
  <c r="AB11" i="5"/>
  <c r="AF11" s="1"/>
  <c r="AB39"/>
  <c r="AF39" s="1"/>
  <c r="AB67"/>
  <c r="AF67" s="1"/>
  <c r="AB96"/>
  <c r="AF96" s="1"/>
  <c r="AB124"/>
  <c r="AF124" s="1"/>
  <c r="N13"/>
  <c r="Z13" s="1"/>
  <c r="H20"/>
  <c r="AF20" s="1"/>
  <c r="AH24"/>
  <c r="AL24" s="1"/>
  <c r="N41"/>
  <c r="Z41" s="1"/>
  <c r="H48"/>
  <c r="AF48" s="1"/>
  <c r="AH52"/>
  <c r="AL52" s="1"/>
  <c r="N69"/>
  <c r="Z69" s="1"/>
  <c r="H76"/>
  <c r="AF76" s="1"/>
  <c r="AH80"/>
  <c r="N98"/>
  <c r="Z98" s="1"/>
  <c r="H105"/>
  <c r="AF105" s="1"/>
  <c r="AH109"/>
  <c r="AL109" s="1"/>
  <c r="H133"/>
  <c r="AF133" s="1"/>
  <c r="AH137"/>
  <c r="AL137" s="1"/>
  <c r="H22"/>
  <c r="AF22" s="1"/>
  <c r="H50"/>
  <c r="AF50" s="1"/>
  <c r="H78"/>
  <c r="AF78" s="1"/>
  <c r="H107"/>
  <c r="AF107" s="1"/>
  <c r="H135"/>
  <c r="AF125" i="6" l="1"/>
  <c r="AL47"/>
  <c r="Y173" i="8"/>
  <c r="Y168"/>
  <c r="AC178"/>
  <c r="AL80" i="5"/>
  <c r="AL107"/>
  <c r="AF41"/>
  <c r="AF135"/>
  <c r="AF126"/>
  <c r="AL50"/>
  <c r="AF80"/>
  <c r="AF24" i="6"/>
  <c r="AF72"/>
</calcChain>
</file>

<file path=xl/sharedStrings.xml><?xml version="1.0" encoding="utf-8"?>
<sst xmlns="http://schemas.openxmlformats.org/spreadsheetml/2006/main" count="1002" uniqueCount="369">
  <si>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 xml:space="preserve">第４３回　宇都宮少年サッカー新人大会　一部の部　兼　県）新人大会　宇河予選　組み合わせ  </t>
    </r>
    <rPh sb="1" eb="2">
      <t>ダイ</t>
    </rPh>
    <rPh sb="4" eb="5">
      <t>カイ</t>
    </rPh>
    <rPh sb="6" eb="9">
      <t>ウツノミヤ</t>
    </rPh>
    <rPh sb="9" eb="11">
      <t>ショウネン</t>
    </rPh>
    <rPh sb="15" eb="17">
      <t>シンジン</t>
    </rPh>
    <rPh sb="17" eb="19">
      <t>タイカイ</t>
    </rPh>
    <rPh sb="20" eb="22">
      <t>イチブ</t>
    </rPh>
    <rPh sb="23" eb="24">
      <t>ブ</t>
    </rPh>
    <rPh sb="25" eb="26">
      <t>ケン</t>
    </rPh>
    <rPh sb="27" eb="28">
      <t>ケン</t>
    </rPh>
    <rPh sb="29" eb="31">
      <t>シンジン</t>
    </rPh>
    <rPh sb="31" eb="33">
      <t>タイカイ</t>
    </rPh>
    <rPh sb="34" eb="35">
      <t>ウ</t>
    </rPh>
    <rPh sb="35" eb="36">
      <t>カワ</t>
    </rPh>
    <rPh sb="36" eb="38">
      <t>ヨセン</t>
    </rPh>
    <rPh sb="39" eb="40">
      <t>ク</t>
    </rPh>
    <rPh sb="41" eb="42">
      <t>ア</t>
    </rPh>
    <phoneticPr fontId="3"/>
  </si>
  <si>
    <t>☆ １２月１５日（土）、リーグ戦　試合時間３０分（前・後半 １５分）</t>
    <phoneticPr fontId="3"/>
  </si>
  <si>
    <t xml:space="preserve">  石井緑地 Ｎｏ１ 会 場</t>
    <rPh sb="2" eb="4">
      <t>イシイ</t>
    </rPh>
    <rPh sb="4" eb="6">
      <t>リョクチ</t>
    </rPh>
    <rPh sb="11" eb="12">
      <t>カイ</t>
    </rPh>
    <rPh sb="13" eb="14">
      <t>バ</t>
    </rPh>
    <phoneticPr fontId="3"/>
  </si>
  <si>
    <t xml:space="preserve">  ＧＰ白沢 Ａコート 会 場</t>
    <rPh sb="4" eb="6">
      <t>シラサワ</t>
    </rPh>
    <rPh sb="12" eb="13">
      <t>カイ</t>
    </rPh>
    <rPh sb="14" eb="15">
      <t>バ</t>
    </rPh>
    <phoneticPr fontId="3"/>
  </si>
  <si>
    <t>富士見ＳＳＳ</t>
    <rPh sb="0" eb="3">
      <t>フジミ</t>
    </rPh>
    <phoneticPr fontId="3"/>
  </si>
  <si>
    <t>栃木ＳＣジュニア</t>
    <rPh sb="0" eb="2">
      <t>トチギ</t>
    </rPh>
    <phoneticPr fontId="3"/>
  </si>
  <si>
    <t>a</t>
    <phoneticPr fontId="3"/>
  </si>
  <si>
    <t>サウス宇都宮ＳＣ</t>
    <rPh sb="3" eb="6">
      <t>ウツノミヤ</t>
    </rPh>
    <phoneticPr fontId="3"/>
  </si>
  <si>
    <t>ｇ</t>
    <phoneticPr fontId="3"/>
  </si>
  <si>
    <t>本郷北ＦＣ</t>
    <rPh sb="0" eb="2">
      <t>ホンゴウ</t>
    </rPh>
    <rPh sb="2" eb="3">
      <t>キタ</t>
    </rPh>
    <phoneticPr fontId="3"/>
  </si>
  <si>
    <t>③</t>
    <phoneticPr fontId="3"/>
  </si>
  <si>
    <t>緑が丘ＹＦＣ</t>
    <rPh sb="0" eb="1">
      <t>ミドリ</t>
    </rPh>
    <rPh sb="2" eb="3">
      <t>オカ</t>
    </rPh>
    <phoneticPr fontId="3"/>
  </si>
  <si>
    <t>会場運営</t>
    <rPh sb="0" eb="2">
      <t>カイジョウ</t>
    </rPh>
    <rPh sb="2" eb="4">
      <t>ウンエイ</t>
    </rPh>
    <phoneticPr fontId="3"/>
  </si>
  <si>
    <t>豊郷ＪＦＣ宇都宮</t>
    <rPh sb="0" eb="2">
      <t>トヨサト</t>
    </rPh>
    <rPh sb="5" eb="8">
      <t>ウツノミヤ</t>
    </rPh>
    <phoneticPr fontId="3"/>
  </si>
  <si>
    <t>姿川第一ＦＣ</t>
    <rPh sb="0" eb="1">
      <t>スガタ</t>
    </rPh>
    <rPh sb="1" eb="2">
      <t>カワ</t>
    </rPh>
    <rPh sb="2" eb="4">
      <t>ダイイチ</t>
    </rPh>
    <phoneticPr fontId="3"/>
  </si>
  <si>
    <t>上三川ＳＣ</t>
    <rPh sb="0" eb="3">
      <t>カミノカワ</t>
    </rPh>
    <phoneticPr fontId="3"/>
  </si>
  <si>
    <t>石井ＦＣ</t>
    <rPh sb="0" eb="1">
      <t>イシ</t>
    </rPh>
    <rPh sb="1" eb="2">
      <t>イ</t>
    </rPh>
    <phoneticPr fontId="3"/>
  </si>
  <si>
    <t>上三川ＦＣ</t>
    <rPh sb="0" eb="3">
      <t>カミノカワ</t>
    </rPh>
    <phoneticPr fontId="3"/>
  </si>
  <si>
    <t>ｂ</t>
    <phoneticPr fontId="3"/>
  </si>
  <si>
    <t>ｈ</t>
    <phoneticPr fontId="3"/>
  </si>
  <si>
    <t>昭和戸祭ＳＣ</t>
    <rPh sb="0" eb="2">
      <t>ショウワ</t>
    </rPh>
    <rPh sb="2" eb="4">
      <t>トマツリ</t>
    </rPh>
    <phoneticPr fontId="3"/>
  </si>
  <si>
    <t>ＦＣみらい</t>
    <phoneticPr fontId="3"/>
  </si>
  <si>
    <t>河内ＳＣジュベニール</t>
    <rPh sb="0" eb="2">
      <t>カワチ</t>
    </rPh>
    <phoneticPr fontId="3"/>
  </si>
  <si>
    <t>ＳＵＧＡＯ ＳＣ</t>
    <phoneticPr fontId="3"/>
  </si>
  <si>
    <t xml:space="preserve">  石井緑地 Ｎｏ２ 会 場</t>
    <rPh sb="2" eb="4">
      <t>イシイ</t>
    </rPh>
    <rPh sb="4" eb="6">
      <t>リョクチ</t>
    </rPh>
    <rPh sb="11" eb="12">
      <t>カイ</t>
    </rPh>
    <rPh sb="13" eb="14">
      <t>バ</t>
    </rPh>
    <phoneticPr fontId="3"/>
  </si>
  <si>
    <t xml:space="preserve">  ＧＰ白沢 Bコート 会 場</t>
    <rPh sb="4" eb="6">
      <t>シラサワ</t>
    </rPh>
    <rPh sb="12" eb="13">
      <t>カイ</t>
    </rPh>
    <rPh sb="14" eb="15">
      <t>バ</t>
    </rPh>
    <phoneticPr fontId="3"/>
  </si>
  <si>
    <t xml:space="preserve"> </t>
    <phoneticPr fontId="3"/>
  </si>
  <si>
    <t>泉ＦＣ宇都宮</t>
    <rPh sb="0" eb="1">
      <t>イズミ</t>
    </rPh>
    <rPh sb="3" eb="6">
      <t>ウツノミヤ</t>
    </rPh>
    <phoneticPr fontId="3"/>
  </si>
  <si>
    <t>ｃ</t>
    <phoneticPr fontId="3"/>
  </si>
  <si>
    <t>ＦＣグラシアス</t>
    <phoneticPr fontId="3"/>
  </si>
  <si>
    <t>i</t>
    <phoneticPr fontId="3"/>
  </si>
  <si>
    <t>カテット白沢ＳＳ</t>
    <rPh sb="4" eb="6">
      <t>シラサワ</t>
    </rPh>
    <phoneticPr fontId="3"/>
  </si>
  <si>
    <t>ＦＣグランディール</t>
    <phoneticPr fontId="3"/>
  </si>
  <si>
    <t>ともぞうＳＣ</t>
    <phoneticPr fontId="3"/>
  </si>
  <si>
    <t>清原ＳＳＳ</t>
    <rPh sb="0" eb="2">
      <t>キヨハラ</t>
    </rPh>
    <phoneticPr fontId="3"/>
  </si>
  <si>
    <t>雀宮ＦＣ</t>
    <rPh sb="0" eb="1">
      <t>スズメ</t>
    </rPh>
    <rPh sb="1" eb="2">
      <t>ミヤ</t>
    </rPh>
    <phoneticPr fontId="3"/>
  </si>
  <si>
    <t>ＦＣアネーロ宇都宮</t>
    <rPh sb="6" eb="9">
      <t>ウツノミヤ</t>
    </rPh>
    <phoneticPr fontId="3"/>
  </si>
  <si>
    <t>上河内ＪＳＣ</t>
    <rPh sb="0" eb="1">
      <t>ウエ</t>
    </rPh>
    <rPh sb="1" eb="3">
      <t>カワチ</t>
    </rPh>
    <phoneticPr fontId="3"/>
  </si>
  <si>
    <t>ｄ</t>
    <phoneticPr fontId="3"/>
  </si>
  <si>
    <t>ｊ</t>
    <phoneticPr fontId="3"/>
  </si>
  <si>
    <t>ＦＣブロケード</t>
    <phoneticPr fontId="3"/>
  </si>
  <si>
    <t>ＦＣペンサーレ</t>
    <phoneticPr fontId="3"/>
  </si>
  <si>
    <t>ＦＣ Ｒiso</t>
    <phoneticPr fontId="3"/>
  </si>
  <si>
    <t>ブラッドレスＳＳ</t>
    <phoneticPr fontId="3"/>
  </si>
  <si>
    <t xml:space="preserve">  石井緑地 Ｎｏ３ 会 場</t>
    <rPh sb="2" eb="4">
      <t>イシイ</t>
    </rPh>
    <rPh sb="4" eb="6">
      <t>リョクチ</t>
    </rPh>
    <rPh sb="11" eb="12">
      <t>カイ</t>
    </rPh>
    <rPh sb="13" eb="14">
      <t>バ</t>
    </rPh>
    <phoneticPr fontId="3"/>
  </si>
  <si>
    <t>ＦＣアリーバ</t>
    <phoneticPr fontId="3"/>
  </si>
  <si>
    <t>e</t>
    <phoneticPr fontId="3"/>
  </si>
  <si>
    <t>ｕｎｉｏｎ ＳＣ</t>
    <phoneticPr fontId="3"/>
  </si>
  <si>
    <t>細谷ＳＣ</t>
    <rPh sb="0" eb="1">
      <t>ホソ</t>
    </rPh>
    <rPh sb="1" eb="2">
      <t>タニ</t>
    </rPh>
    <phoneticPr fontId="3"/>
  </si>
  <si>
    <t>ＴＥＡＭリフレＳＣ</t>
    <phoneticPr fontId="3"/>
  </si>
  <si>
    <t>シャルムグランツＳＣ</t>
    <phoneticPr fontId="3"/>
  </si>
  <si>
    <t>ｆ</t>
    <phoneticPr fontId="3"/>
  </si>
  <si>
    <t>岡西ＦＣ</t>
    <rPh sb="0" eb="1">
      <t>オカ</t>
    </rPh>
    <rPh sb="1" eb="2">
      <t>ニシ</t>
    </rPh>
    <phoneticPr fontId="3"/>
  </si>
  <si>
    <t>国本ＪＳＣ</t>
    <rPh sb="0" eb="1">
      <t>クニ</t>
    </rPh>
    <rPh sb="1" eb="2">
      <t>ホン</t>
    </rPh>
    <phoneticPr fontId="3"/>
  </si>
  <si>
    <t>第４３回　宇都宮少年サッカー新人大会　一部の部　１２月１６日　　試合結果　Ⅰ</t>
    <rPh sb="0" eb="1">
      <t>ダイ</t>
    </rPh>
    <rPh sb="3" eb="4">
      <t>カイ</t>
    </rPh>
    <rPh sb="5" eb="8">
      <t>ウツノミヤ</t>
    </rPh>
    <rPh sb="8" eb="10">
      <t>ショウネン</t>
    </rPh>
    <rPh sb="14" eb="16">
      <t>シンジン</t>
    </rPh>
    <rPh sb="16" eb="18">
      <t>タイカイ</t>
    </rPh>
    <rPh sb="19" eb="21">
      <t>イチブ</t>
    </rPh>
    <rPh sb="22" eb="23">
      <t>ブ</t>
    </rPh>
    <rPh sb="26" eb="27">
      <t>ガツ</t>
    </rPh>
    <rPh sb="29" eb="30">
      <t>ヒ</t>
    </rPh>
    <rPh sb="32" eb="34">
      <t>シアイ</t>
    </rPh>
    <rPh sb="34" eb="36">
      <t>ケッカ</t>
    </rPh>
    <phoneticPr fontId="3"/>
  </si>
  <si>
    <t>　a ・ ｂ リーグ　石井緑地Ｎｏ.３ 　会場</t>
    <rPh sb="11" eb="13">
      <t>イシイ</t>
    </rPh>
    <rPh sb="13" eb="15">
      <t>リョクチ</t>
    </rPh>
    <rPh sb="21" eb="23">
      <t>カイジョウ</t>
    </rPh>
    <phoneticPr fontId="3"/>
  </si>
  <si>
    <t>　会場運営： 雀宮ＦＣ</t>
    <rPh sb="1" eb="3">
      <t>カイジョウ</t>
    </rPh>
    <rPh sb="3" eb="5">
      <t>ウンエイ</t>
    </rPh>
    <rPh sb="7" eb="9">
      <t>スズメノミヤ</t>
    </rPh>
    <phoneticPr fontId="3"/>
  </si>
  <si>
    <t>ａ</t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</si>
  <si>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</si>
  <si>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</si>
  <si>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1">
      <t>シツ</t>
    </rPh>
    <rPh sb="1" eb="2">
      <t>テン</t>
    </rPh>
    <phoneticPr fontId="3"/>
  </si>
  <si>
    <t>得失差</t>
    <rPh sb="0" eb="2">
      <t>トクシツ</t>
    </rPh>
    <rPh sb="2" eb="3">
      <t>サ</t>
    </rPh>
    <phoneticPr fontId="3"/>
  </si>
  <si>
    <t>順位</t>
    <rPh sb="0" eb="2">
      <t>ジュンイ</t>
    </rPh>
    <phoneticPr fontId="3"/>
  </si>
  <si>
    <t>ー</t>
    <phoneticPr fontId="3"/>
  </si>
  <si>
    <t>ｂ</t>
    <phoneticPr fontId="3"/>
  </si>
  <si>
    <t>★会場１位決定戦</t>
    <rPh sb="1" eb="3">
      <t>カイジョウ</t>
    </rPh>
    <rPh sb="4" eb="5">
      <t>イ</t>
    </rPh>
    <rPh sb="5" eb="8">
      <t>ケッテイセン</t>
    </rPh>
    <phoneticPr fontId="3"/>
  </si>
  <si>
    <t>石井ＦＣ</t>
    <rPh sb="0" eb="2">
      <t>イシイ</t>
    </rPh>
    <phoneticPr fontId="3"/>
  </si>
  <si>
    <t>－</t>
    <phoneticPr fontId="12"/>
  </si>
  <si>
    <t>ともぞうＳＣ</t>
    <phoneticPr fontId="3"/>
  </si>
  <si>
    <t>　ｃ ・ ｄ  リーグ　豊郷中央小 　会場</t>
    <rPh sb="12" eb="14">
      <t>トヨサト</t>
    </rPh>
    <rPh sb="14" eb="16">
      <t>チュウオウ</t>
    </rPh>
    <rPh sb="16" eb="17">
      <t>ショウ</t>
    </rPh>
    <rPh sb="19" eb="21">
      <t>カイジョウ</t>
    </rPh>
    <phoneticPr fontId="3"/>
  </si>
  <si>
    <t>　会場運営： 豊郷ＪＦＣ宇都宮</t>
    <rPh sb="1" eb="3">
      <t>カイジョウ</t>
    </rPh>
    <rPh sb="3" eb="5">
      <t>ウンエイ</t>
    </rPh>
    <rPh sb="7" eb="9">
      <t>トヨサト</t>
    </rPh>
    <rPh sb="12" eb="15">
      <t>ウツノミヤ</t>
    </rPh>
    <phoneticPr fontId="3"/>
  </si>
  <si>
    <t>ｄ</t>
    <phoneticPr fontId="3"/>
  </si>
  <si>
    <t>ＴＥＡＭリフレ</t>
    <phoneticPr fontId="3"/>
  </si>
  <si>
    <t>豊郷ＪＦＣ宇都宮</t>
    <rPh sb="0" eb="2">
      <t>トヨサト</t>
    </rPh>
    <rPh sb="5" eb="8">
      <t>ウツノミヤ</t>
    </rPh>
    <phoneticPr fontId="3"/>
  </si>
  <si>
    <t>　e ・ ｆ リーグ　石井緑地Ｎｏ.４ 　会場</t>
    <rPh sb="11" eb="13">
      <t>イシイ</t>
    </rPh>
    <rPh sb="13" eb="15">
      <t>リョクチ</t>
    </rPh>
    <rPh sb="21" eb="23">
      <t>カイジョウ</t>
    </rPh>
    <phoneticPr fontId="3"/>
  </si>
  <si>
    <t>　会場運営： 昭和戸祭ＳＣ</t>
    <rPh sb="1" eb="3">
      <t>カイジョウ</t>
    </rPh>
    <rPh sb="3" eb="5">
      <t>ウンエイ</t>
    </rPh>
    <phoneticPr fontId="3"/>
  </si>
  <si>
    <t>ｅ</t>
    <phoneticPr fontId="3"/>
  </si>
  <si>
    <t>ｆ</t>
    <phoneticPr fontId="3"/>
  </si>
  <si>
    <t>ブラッドレスＳＳ</t>
    <phoneticPr fontId="3"/>
  </si>
  <si>
    <t>ＦＣグラシアス</t>
    <phoneticPr fontId="3"/>
  </si>
  <si>
    <t>　ｇ ・ ｈ リーグ　石井緑地Ｎｏ.５　会場</t>
    <rPh sb="11" eb="13">
      <t>イシイ</t>
    </rPh>
    <rPh sb="13" eb="15">
      <t>リョクチ</t>
    </rPh>
    <rPh sb="20" eb="22">
      <t>カイジョウ</t>
    </rPh>
    <phoneticPr fontId="3"/>
  </si>
  <si>
    <t>　会場運営： 国本ＪＳＣ</t>
    <rPh sb="1" eb="3">
      <t>カイジョウ</t>
    </rPh>
    <rPh sb="3" eb="5">
      <t>ウンエイ</t>
    </rPh>
    <rPh sb="7" eb="9">
      <t>クニモト</t>
    </rPh>
    <phoneticPr fontId="3"/>
  </si>
  <si>
    <t>ｈ</t>
    <phoneticPr fontId="3"/>
  </si>
  <si>
    <t>ＦＣアネーロ宇都宮</t>
    <rPh sb="6" eb="9">
      <t>ウツノミヤ</t>
    </rPh>
    <phoneticPr fontId="3"/>
  </si>
  <si>
    <t>栃木ＳＣジュニア</t>
    <rPh sb="0" eb="2">
      <t>トチギ</t>
    </rPh>
    <phoneticPr fontId="3"/>
  </si>
  <si>
    <t>　i ・ ｊ  リーグ　石井緑地Ｎｏ.６　会場</t>
    <rPh sb="12" eb="14">
      <t>イシイ</t>
    </rPh>
    <rPh sb="14" eb="16">
      <t>リョクチ</t>
    </rPh>
    <rPh sb="21" eb="23">
      <t>カイジョウ</t>
    </rPh>
    <phoneticPr fontId="3"/>
  </si>
  <si>
    <t>　会場運営： 姿川第一ＦＣ</t>
    <rPh sb="1" eb="3">
      <t>カイジョウ</t>
    </rPh>
    <rPh sb="3" eb="5">
      <t>ウンエイ</t>
    </rPh>
    <rPh sb="7" eb="8">
      <t>スガタ</t>
    </rPh>
    <rPh sb="8" eb="9">
      <t>カワ</t>
    </rPh>
    <rPh sb="9" eb="11">
      <t>ダイイチ</t>
    </rPh>
    <phoneticPr fontId="3"/>
  </si>
  <si>
    <t>ｉ</t>
    <phoneticPr fontId="3"/>
  </si>
  <si>
    <t>ｊ</t>
    <phoneticPr fontId="3"/>
  </si>
  <si>
    <t>ＦＣみらい</t>
    <phoneticPr fontId="3"/>
  </si>
  <si>
    <t>カテット白沢ＳＳ</t>
    <rPh sb="4" eb="6">
      <t>シラサワ</t>
    </rPh>
    <phoneticPr fontId="3"/>
  </si>
  <si>
    <t>第４３回　宇都宮少年サッカー新人大会　一部の部　１２月１５日　　試合結果　Ⅰ</t>
    <rPh sb="0" eb="1">
      <t>ダイ</t>
    </rPh>
    <rPh sb="3" eb="4">
      <t>カイ</t>
    </rPh>
    <rPh sb="5" eb="8">
      <t>ウツノミヤ</t>
    </rPh>
    <rPh sb="8" eb="10">
      <t>ショウネン</t>
    </rPh>
    <rPh sb="14" eb="16">
      <t>シンジン</t>
    </rPh>
    <rPh sb="16" eb="18">
      <t>タイカイ</t>
    </rPh>
    <rPh sb="19" eb="21">
      <t>イチブ</t>
    </rPh>
    <rPh sb="22" eb="23">
      <t>ブ</t>
    </rPh>
    <rPh sb="26" eb="27">
      <t>ガツ</t>
    </rPh>
    <rPh sb="29" eb="30">
      <t>ヒ</t>
    </rPh>
    <rPh sb="32" eb="34">
      <t>シアイ</t>
    </rPh>
    <rPh sb="34" eb="36">
      <t>ケッカ</t>
    </rPh>
    <phoneticPr fontId="3"/>
  </si>
  <si>
    <t>　a・ｂ リーグ　 石井Ｎｏ.１　会　場</t>
    <rPh sb="10" eb="12">
      <t>イシイ</t>
    </rPh>
    <rPh sb="17" eb="18">
      <t>カイ</t>
    </rPh>
    <rPh sb="19" eb="20">
      <t>バ</t>
    </rPh>
    <phoneticPr fontId="3"/>
  </si>
  <si>
    <t>　会場運営： 緑が丘ＹＦＣ</t>
    <rPh sb="1" eb="3">
      <t>カイジョウ</t>
    </rPh>
    <rPh sb="3" eb="5">
      <t>ウンエイ</t>
    </rPh>
    <rPh sb="7" eb="8">
      <t>ミドリ</t>
    </rPh>
    <rPh sb="9" eb="10">
      <t>オカ</t>
    </rPh>
    <phoneticPr fontId="3"/>
  </si>
  <si>
    <t>③</t>
    <phoneticPr fontId="3"/>
  </si>
  <si>
    <t>　ｃ・ｄ リーグ　 石井Ｎｏ.２　会　場</t>
    <rPh sb="10" eb="12">
      <t>イシイ</t>
    </rPh>
    <rPh sb="17" eb="18">
      <t>カイ</t>
    </rPh>
    <rPh sb="19" eb="20">
      <t>バ</t>
    </rPh>
    <phoneticPr fontId="3"/>
  </si>
  <si>
    <t>　会場運営： ＦＣグランディール</t>
    <rPh sb="1" eb="3">
      <t>カイジョウ</t>
    </rPh>
    <rPh sb="3" eb="5">
      <t>ウンエイ</t>
    </rPh>
    <phoneticPr fontId="3"/>
  </si>
  <si>
    <t>　e・f リーグ　 石井Ｎｏ.３　会　場</t>
    <rPh sb="10" eb="12">
      <t>イシイ</t>
    </rPh>
    <rPh sb="17" eb="18">
      <t>カイ</t>
    </rPh>
    <rPh sb="19" eb="20">
      <t>バ</t>
    </rPh>
    <phoneticPr fontId="3"/>
  </si>
  <si>
    <t>　会場運営： 細谷ＳＣ</t>
    <rPh sb="1" eb="3">
      <t>カイジョウ</t>
    </rPh>
    <rPh sb="3" eb="5">
      <t>ウンエイ</t>
    </rPh>
    <rPh sb="7" eb="9">
      <t>ホソヤ</t>
    </rPh>
    <phoneticPr fontId="3"/>
  </si>
  <si>
    <t>第４３回　宇都宮少年サッカー新人大会　一部の部　１２月１５日　　試合結果　Ⅱ</t>
    <rPh sb="0" eb="1">
      <t>ダイ</t>
    </rPh>
    <rPh sb="3" eb="4">
      <t>カイ</t>
    </rPh>
    <rPh sb="5" eb="8">
      <t>ウツノミヤ</t>
    </rPh>
    <rPh sb="8" eb="10">
      <t>ショウネン</t>
    </rPh>
    <rPh sb="14" eb="16">
      <t>シンジン</t>
    </rPh>
    <rPh sb="16" eb="18">
      <t>タイカイ</t>
    </rPh>
    <rPh sb="19" eb="21">
      <t>イチブ</t>
    </rPh>
    <rPh sb="22" eb="23">
      <t>ブ</t>
    </rPh>
    <rPh sb="26" eb="27">
      <t>ガツ</t>
    </rPh>
    <rPh sb="29" eb="30">
      <t>ヒ</t>
    </rPh>
    <rPh sb="32" eb="34">
      <t>シアイ</t>
    </rPh>
    <rPh sb="34" eb="36">
      <t>ケッカ</t>
    </rPh>
    <phoneticPr fontId="3"/>
  </si>
  <si>
    <t>　ｇ・ｈリーグ　ＧＰ白沢 Ａコート　会　場</t>
    <rPh sb="10" eb="12">
      <t>シラサワ</t>
    </rPh>
    <rPh sb="18" eb="19">
      <t>カイ</t>
    </rPh>
    <rPh sb="20" eb="21">
      <t>バ</t>
    </rPh>
    <phoneticPr fontId="3"/>
  </si>
  <si>
    <t>　会場運営： 豊郷ＪＦＣ宇都宮</t>
    <rPh sb="1" eb="3">
      <t>カイジョウ</t>
    </rPh>
    <rPh sb="3" eb="5">
      <t>ウンエイ</t>
    </rPh>
    <rPh sb="7" eb="9">
      <t>トヨサト</t>
    </rPh>
    <rPh sb="12" eb="15">
      <t>ウツノミヤ</t>
    </rPh>
    <phoneticPr fontId="3"/>
  </si>
  <si>
    <t>　i ・ j　リーグ　ＧＰ白沢 Ｂコート　会　場　</t>
    <phoneticPr fontId="3"/>
  </si>
  <si>
    <t>　会場運営： ともぞうＳＣ</t>
    <rPh sb="1" eb="3">
      <t>カイジョウ</t>
    </rPh>
    <rPh sb="3" eb="5">
      <t>ウンエイ</t>
    </rPh>
    <phoneticPr fontId="3"/>
  </si>
  <si>
    <t>☆　１２月１６日（日）　全てのリーグ戦　試合時間３０分（前・後半 １５分）</t>
    <rPh sb="12" eb="13">
      <t>スベ</t>
    </rPh>
    <rPh sb="18" eb="19">
      <t>セン</t>
    </rPh>
    <phoneticPr fontId="3"/>
  </si>
  <si>
    <t>　 〇印は会場運営をお願いします</t>
    <rPh sb="7" eb="9">
      <t>ウンエイ</t>
    </rPh>
    <phoneticPr fontId="3"/>
  </si>
  <si>
    <t>石井緑地Ｎｏ.３　 会場</t>
    <rPh sb="0" eb="2">
      <t>イシイ</t>
    </rPh>
    <rPh sb="2" eb="4">
      <t>リョクチ</t>
    </rPh>
    <rPh sb="10" eb="12">
      <t>カイジョウ</t>
    </rPh>
    <phoneticPr fontId="3"/>
  </si>
  <si>
    <t>石井緑地Ｎｏ.５　 会場</t>
    <rPh sb="0" eb="2">
      <t>イシイ</t>
    </rPh>
    <rPh sb="2" eb="4">
      <t>リョクチ</t>
    </rPh>
    <rPh sb="10" eb="12">
      <t>カイジョウ</t>
    </rPh>
    <phoneticPr fontId="3"/>
  </si>
  <si>
    <t>ｂ１位</t>
    <rPh sb="2" eb="3">
      <t>イ</t>
    </rPh>
    <phoneticPr fontId="3"/>
  </si>
  <si>
    <t>ｄ１位</t>
    <rPh sb="2" eb="3">
      <t>イ</t>
    </rPh>
    <phoneticPr fontId="3"/>
  </si>
  <si>
    <t>ｆ３位</t>
    <rPh sb="2" eb="3">
      <t>イ</t>
    </rPh>
    <phoneticPr fontId="3"/>
  </si>
  <si>
    <t>ｂ３位</t>
    <rPh sb="2" eb="3">
      <t>イ</t>
    </rPh>
    <phoneticPr fontId="3"/>
  </si>
  <si>
    <t>ｊ２位</t>
    <rPh sb="2" eb="3">
      <t>イ</t>
    </rPh>
    <phoneticPr fontId="3"/>
  </si>
  <si>
    <t>会場運営</t>
    <rPh sb="0" eb="2">
      <t>カイジョウ</t>
    </rPh>
    <rPh sb="2" eb="4">
      <t>ウンエイ</t>
    </rPh>
    <phoneticPr fontId="3"/>
  </si>
  <si>
    <t>ｆ２位</t>
    <rPh sb="2" eb="3">
      <t>イ</t>
    </rPh>
    <phoneticPr fontId="3"/>
  </si>
  <si>
    <t>Ａ１位</t>
    <rPh sb="2" eb="3">
      <t>イ</t>
    </rPh>
    <phoneticPr fontId="3"/>
  </si>
  <si>
    <t>⑩</t>
    <phoneticPr fontId="3"/>
  </si>
  <si>
    <t>Ｄ１位</t>
    <rPh sb="2" eb="3">
      <t>イ</t>
    </rPh>
    <phoneticPr fontId="3"/>
  </si>
  <si>
    <t>i1位</t>
    <rPh sb="2" eb="3">
      <t>イ</t>
    </rPh>
    <phoneticPr fontId="3"/>
  </si>
  <si>
    <t>ｇ１位</t>
    <rPh sb="2" eb="3">
      <t>イ</t>
    </rPh>
    <phoneticPr fontId="3"/>
  </si>
  <si>
    <t>e３位</t>
    <rPh sb="2" eb="3">
      <t>イ</t>
    </rPh>
    <phoneticPr fontId="3"/>
  </si>
  <si>
    <t>旧：e１位</t>
    <rPh sb="0" eb="1">
      <t>キュウ</t>
    </rPh>
    <rPh sb="4" eb="5">
      <t>イ</t>
    </rPh>
    <phoneticPr fontId="3"/>
  </si>
  <si>
    <t>ｃ３位</t>
    <rPh sb="2" eb="3">
      <t>イ</t>
    </rPh>
    <phoneticPr fontId="3"/>
  </si>
  <si>
    <t>b</t>
    <phoneticPr fontId="3"/>
  </si>
  <si>
    <t>h</t>
    <phoneticPr fontId="3"/>
  </si>
  <si>
    <t>a２位</t>
    <rPh sb="2" eb="3">
      <t>イ</t>
    </rPh>
    <phoneticPr fontId="3"/>
  </si>
  <si>
    <t>e２位</t>
    <rPh sb="2" eb="3">
      <t>イ</t>
    </rPh>
    <phoneticPr fontId="3"/>
  </si>
  <si>
    <t>h４位</t>
    <rPh sb="2" eb="3">
      <t>イ</t>
    </rPh>
    <phoneticPr fontId="3"/>
  </si>
  <si>
    <t>旧：ｈ１位</t>
    <rPh sb="0" eb="1">
      <t>キュウ</t>
    </rPh>
    <rPh sb="4" eb="5">
      <t>イ</t>
    </rPh>
    <phoneticPr fontId="3"/>
  </si>
  <si>
    <t>ｊ４位</t>
    <rPh sb="2" eb="3">
      <t>イ</t>
    </rPh>
    <phoneticPr fontId="3"/>
  </si>
  <si>
    <t xml:space="preserve"> 豊郷中央小　会場</t>
    <rPh sb="1" eb="3">
      <t>トヨサト</t>
    </rPh>
    <rPh sb="3" eb="5">
      <t>チュウオウ</t>
    </rPh>
    <rPh sb="5" eb="6">
      <t>ショウ</t>
    </rPh>
    <rPh sb="7" eb="9">
      <t>カイジョウ</t>
    </rPh>
    <phoneticPr fontId="3"/>
  </si>
  <si>
    <t>石井緑地Ｎｏ.６　 会場</t>
    <rPh sb="0" eb="2">
      <t>イシイ</t>
    </rPh>
    <rPh sb="2" eb="4">
      <t>リョクチ</t>
    </rPh>
    <rPh sb="10" eb="12">
      <t>カイジョウ</t>
    </rPh>
    <phoneticPr fontId="3"/>
  </si>
  <si>
    <t>ｆ１位</t>
    <rPh sb="2" eb="3">
      <t>イ</t>
    </rPh>
    <phoneticPr fontId="3"/>
  </si>
  <si>
    <t>ｈ１位</t>
    <rPh sb="2" eb="3">
      <t>イ</t>
    </rPh>
    <phoneticPr fontId="3"/>
  </si>
  <si>
    <t>ｄ３位</t>
    <rPh sb="2" eb="3">
      <t>イ</t>
    </rPh>
    <phoneticPr fontId="3"/>
  </si>
  <si>
    <t>ｊ３位</t>
    <rPh sb="2" eb="3">
      <t>イ</t>
    </rPh>
    <phoneticPr fontId="3"/>
  </si>
  <si>
    <t>ｈ２位</t>
    <rPh sb="2" eb="3">
      <t>イ</t>
    </rPh>
    <phoneticPr fontId="3"/>
  </si>
  <si>
    <t>ｄ２位</t>
    <rPh sb="2" eb="3">
      <t>イ</t>
    </rPh>
    <phoneticPr fontId="3"/>
  </si>
  <si>
    <t>Ｂ１位</t>
    <rPh sb="2" eb="3">
      <t>イ</t>
    </rPh>
    <phoneticPr fontId="3"/>
  </si>
  <si>
    <t>Ｅ１位</t>
    <rPh sb="2" eb="3">
      <t>イ</t>
    </rPh>
    <phoneticPr fontId="3"/>
  </si>
  <si>
    <t>e１位</t>
    <rPh sb="2" eb="3">
      <t>イ</t>
    </rPh>
    <phoneticPr fontId="3"/>
  </si>
  <si>
    <t>ｃ１位</t>
    <rPh sb="2" eb="3">
      <t>イ</t>
    </rPh>
    <phoneticPr fontId="3"/>
  </si>
  <si>
    <t>i３位</t>
    <rPh sb="2" eb="3">
      <t>イ</t>
    </rPh>
    <phoneticPr fontId="3"/>
  </si>
  <si>
    <t>a３位</t>
    <rPh sb="2" eb="3">
      <t>イ</t>
    </rPh>
    <phoneticPr fontId="3"/>
  </si>
  <si>
    <t>d</t>
    <phoneticPr fontId="3"/>
  </si>
  <si>
    <t>j</t>
    <phoneticPr fontId="3"/>
  </si>
  <si>
    <t>⑥</t>
    <phoneticPr fontId="3"/>
  </si>
  <si>
    <t>ｇ２位</t>
    <rPh sb="2" eb="3">
      <t>イ</t>
    </rPh>
    <phoneticPr fontId="3"/>
  </si>
  <si>
    <t>i２位</t>
    <rPh sb="2" eb="3">
      <t>イ</t>
    </rPh>
    <phoneticPr fontId="3"/>
  </si>
  <si>
    <t>ｆ４位</t>
    <rPh sb="2" eb="3">
      <t>イ</t>
    </rPh>
    <phoneticPr fontId="3"/>
  </si>
  <si>
    <t>⑦</t>
    <phoneticPr fontId="3"/>
  </si>
  <si>
    <t>ｂ４位</t>
    <rPh sb="2" eb="3">
      <t>イ</t>
    </rPh>
    <phoneticPr fontId="3"/>
  </si>
  <si>
    <t>石井緑地Ｎｏ.４　 会場</t>
    <rPh sb="0" eb="2">
      <t>イシイ</t>
    </rPh>
    <rPh sb="2" eb="4">
      <t>リョクチ</t>
    </rPh>
    <rPh sb="10" eb="12">
      <t>カイジョウ</t>
    </rPh>
    <phoneticPr fontId="3"/>
  </si>
  <si>
    <t>☆⑩の試合は、二次予選の会場１位決定戦です。
　会場１位の５チームは、１２月２３日の
　決勝トーナメント戦へ進む。</t>
    <rPh sb="3" eb="5">
      <t>シアイ</t>
    </rPh>
    <rPh sb="7" eb="9">
      <t>ニジ</t>
    </rPh>
    <rPh sb="9" eb="11">
      <t>ヨセン</t>
    </rPh>
    <rPh sb="12" eb="14">
      <t>カイジョウ</t>
    </rPh>
    <rPh sb="15" eb="16">
      <t>イ</t>
    </rPh>
    <rPh sb="16" eb="19">
      <t>ケッテイセン</t>
    </rPh>
    <phoneticPr fontId="3"/>
  </si>
  <si>
    <t>ｊ１位</t>
    <rPh sb="2" eb="3">
      <t>イ</t>
    </rPh>
    <phoneticPr fontId="3"/>
  </si>
  <si>
    <t>ｈ３位</t>
    <rPh sb="2" eb="3">
      <t>イ</t>
    </rPh>
    <phoneticPr fontId="3"/>
  </si>
  <si>
    <t>☆会場２位の５チームは、１２月２３日の
　第６・７・８・９・１０位 トーナメント戦へ進む。</t>
    <rPh sb="1" eb="3">
      <t>カイジョウ</t>
    </rPh>
    <rPh sb="4" eb="5">
      <t>イ</t>
    </rPh>
    <rPh sb="14" eb="15">
      <t>ガツ</t>
    </rPh>
    <rPh sb="17" eb="18">
      <t>ヒ</t>
    </rPh>
    <phoneticPr fontId="3"/>
  </si>
  <si>
    <t>ｂ２位</t>
    <rPh sb="2" eb="3">
      <t>イ</t>
    </rPh>
    <phoneticPr fontId="3"/>
  </si>
  <si>
    <t>Ｃ１位</t>
    <rPh sb="2" eb="3">
      <t>イ</t>
    </rPh>
    <phoneticPr fontId="3"/>
  </si>
  <si>
    <t>☆１２月１６日の各リーグ２位の１０チームは、
　第１１・１２・１３・１４代表決定リーグ戦へ。</t>
    <rPh sb="3" eb="4">
      <t>ガツ</t>
    </rPh>
    <rPh sb="6" eb="7">
      <t>ヒ</t>
    </rPh>
    <rPh sb="8" eb="9">
      <t>カク</t>
    </rPh>
    <rPh sb="13" eb="14">
      <t>イ</t>
    </rPh>
    <phoneticPr fontId="3"/>
  </si>
  <si>
    <t>a１位</t>
    <rPh sb="2" eb="3">
      <t>イ</t>
    </rPh>
    <phoneticPr fontId="3"/>
  </si>
  <si>
    <t>ｇ３位</t>
    <rPh sb="2" eb="3">
      <t>イ</t>
    </rPh>
    <phoneticPr fontId="3"/>
  </si>
  <si>
    <t>f</t>
    <phoneticPr fontId="3"/>
  </si>
  <si>
    <t>☆ｂリーグ 朱記部箇所誤記訂正です。
　お詫びして訂正します。　１２月２日 事務局　中川</t>
    <rPh sb="6" eb="7">
      <t>シュ</t>
    </rPh>
    <rPh sb="7" eb="8">
      <t>キ</t>
    </rPh>
    <rPh sb="8" eb="9">
      <t>ブ</t>
    </rPh>
    <rPh sb="9" eb="11">
      <t>カショ</t>
    </rPh>
    <rPh sb="11" eb="13">
      <t>ゴキ</t>
    </rPh>
    <rPh sb="13" eb="15">
      <t>テイセイ</t>
    </rPh>
    <phoneticPr fontId="3"/>
  </si>
  <si>
    <t>ｃ２位</t>
    <rPh sb="2" eb="3">
      <t>イ</t>
    </rPh>
    <phoneticPr fontId="3"/>
  </si>
  <si>
    <t>ｄ４位</t>
    <rPh sb="2" eb="3">
      <t>イ</t>
    </rPh>
    <phoneticPr fontId="3"/>
  </si>
  <si>
    <t>☆１２月２３日　決勝トーナメント戦　組み合わせ</t>
    <rPh sb="3" eb="4">
      <t>ガツ</t>
    </rPh>
    <rPh sb="6" eb="7">
      <t>ヒ</t>
    </rPh>
    <rPh sb="8" eb="10">
      <t>ケッショウ</t>
    </rPh>
    <rPh sb="16" eb="17">
      <t>セン</t>
    </rPh>
    <rPh sb="18" eb="19">
      <t>ク</t>
    </rPh>
    <rPh sb="20" eb="21">
      <t>ア</t>
    </rPh>
    <phoneticPr fontId="3"/>
  </si>
  <si>
    <t xml:space="preserve"> 宇河地区　第１位～第５位 決定戦</t>
    <rPh sb="1" eb="2">
      <t>ウ</t>
    </rPh>
    <rPh sb="2" eb="3">
      <t>カワ</t>
    </rPh>
    <rPh sb="3" eb="5">
      <t>チク</t>
    </rPh>
    <rPh sb="6" eb="7">
      <t>ダイ</t>
    </rPh>
    <rPh sb="8" eb="9">
      <t>イ</t>
    </rPh>
    <rPh sb="10" eb="11">
      <t>ダイ</t>
    </rPh>
    <rPh sb="12" eb="13">
      <t>イ</t>
    </rPh>
    <rPh sb="14" eb="17">
      <t>ケッテイセン</t>
    </rPh>
    <phoneticPr fontId="3"/>
  </si>
  <si>
    <t>平出サッカー場Ａ(北)　会場</t>
    <rPh sb="0" eb="2">
      <t>ヒライデ</t>
    </rPh>
    <rPh sb="6" eb="7">
      <t>ジョウ</t>
    </rPh>
    <rPh sb="12" eb="13">
      <t>カイ</t>
    </rPh>
    <rPh sb="13" eb="14">
      <t>バ</t>
    </rPh>
    <phoneticPr fontId="3"/>
  </si>
  <si>
    <t>①</t>
    <phoneticPr fontId="3"/>
  </si>
  <si>
    <t>⑤</t>
    <phoneticPr fontId="3"/>
  </si>
  <si>
    <t>④</t>
    <phoneticPr fontId="3"/>
  </si>
  <si>
    <t>　第３位　決定戦</t>
    <rPh sb="1" eb="2">
      <t>ダイ</t>
    </rPh>
    <rPh sb="3" eb="4">
      <t>イ</t>
    </rPh>
    <rPh sb="5" eb="8">
      <t>ケッテイセン</t>
    </rPh>
    <phoneticPr fontId="3"/>
  </si>
  <si>
    <t>②</t>
    <phoneticPr fontId="3"/>
  </si>
  <si>
    <t xml:space="preserve"> 試合時間　３０分（前・後半１５分）</t>
    <rPh sb="1" eb="3">
      <t>シアイ</t>
    </rPh>
    <rPh sb="3" eb="5">
      <t>ジカン</t>
    </rPh>
    <rPh sb="8" eb="9">
      <t>フン</t>
    </rPh>
    <rPh sb="10" eb="11">
      <t>マエ</t>
    </rPh>
    <rPh sb="12" eb="14">
      <t>コウハン</t>
    </rPh>
    <rPh sb="16" eb="17">
      <t>フン</t>
    </rPh>
    <phoneticPr fontId="3"/>
  </si>
  <si>
    <t>※審委･･･宇)審判委員会</t>
    <rPh sb="1" eb="2">
      <t>シン</t>
    </rPh>
    <rPh sb="2" eb="3">
      <t>イ</t>
    </rPh>
    <rPh sb="6" eb="7">
      <t>ウ</t>
    </rPh>
    <rPh sb="8" eb="10">
      <t>シンパン</t>
    </rPh>
    <rPh sb="10" eb="13">
      <t>イインカイ</t>
    </rPh>
    <phoneticPr fontId="3"/>
  </si>
  <si>
    <t>時　間</t>
    <rPh sb="0" eb="1">
      <t>トキ</t>
    </rPh>
    <rPh sb="2" eb="3">
      <t>アイダ</t>
    </rPh>
    <phoneticPr fontId="3"/>
  </si>
  <si>
    <t>対　　戦</t>
    <rPh sb="0" eb="1">
      <t>タイ</t>
    </rPh>
    <rPh sb="3" eb="4">
      <t>イクサ</t>
    </rPh>
    <phoneticPr fontId="3"/>
  </si>
  <si>
    <t>審　判</t>
    <rPh sb="0" eb="1">
      <t>シン</t>
    </rPh>
    <rPh sb="2" eb="3">
      <t>ハン</t>
    </rPh>
    <phoneticPr fontId="3"/>
  </si>
  <si>
    <t>主審･1審･2審･4審</t>
    <rPh sb="4" eb="5">
      <t>シン</t>
    </rPh>
    <rPh sb="7" eb="8">
      <t>シン</t>
    </rPh>
    <rPh sb="10" eb="11">
      <t>シン</t>
    </rPh>
    <phoneticPr fontId="3"/>
  </si>
  <si>
    <t>　９：００</t>
    <phoneticPr fontId="3"/>
  </si>
  <si>
    <t>審委･３･４･５</t>
    <rPh sb="0" eb="1">
      <t>シン</t>
    </rPh>
    <rPh sb="1" eb="2">
      <t>イ</t>
    </rPh>
    <phoneticPr fontId="3"/>
  </si>
  <si>
    <t>監督サイン：</t>
    <rPh sb="0" eb="2">
      <t>カントク</t>
    </rPh>
    <phoneticPr fontId="3"/>
  </si>
  <si>
    <t>PK</t>
    <phoneticPr fontId="3"/>
  </si>
  <si>
    <t>　９：４０</t>
    <phoneticPr fontId="3"/>
  </si>
  <si>
    <t>審委･１･２･３</t>
    <phoneticPr fontId="3"/>
  </si>
  <si>
    <t>１０：２０</t>
    <phoneticPr fontId="3"/>
  </si>
  <si>
    <t>①勝者</t>
    <rPh sb="1" eb="2">
      <t>カ</t>
    </rPh>
    <rPh sb="2" eb="3">
      <t>モノ</t>
    </rPh>
    <phoneticPr fontId="3"/>
  </si>
  <si>
    <t>栃木ＳＣジュニア</t>
    <phoneticPr fontId="3"/>
  </si>
  <si>
    <t>審委･４･５･①敗</t>
    <rPh sb="8" eb="9">
      <t>ハイ</t>
    </rPh>
    <phoneticPr fontId="3"/>
  </si>
  <si>
    <t>１１：２０</t>
    <phoneticPr fontId="3"/>
  </si>
  <si>
    <t>②敗者</t>
    <rPh sb="1" eb="2">
      <t>ハイ</t>
    </rPh>
    <rPh sb="2" eb="3">
      <t>モノ</t>
    </rPh>
    <phoneticPr fontId="3"/>
  </si>
  <si>
    <t>③敗者</t>
    <rPh sb="1" eb="2">
      <t>ハイ</t>
    </rPh>
    <rPh sb="2" eb="3">
      <t>モノ</t>
    </rPh>
    <phoneticPr fontId="3"/>
  </si>
  <si>
    <t>審委･③勝･①敗･②勝</t>
    <rPh sb="4" eb="5">
      <t>マサル</t>
    </rPh>
    <rPh sb="7" eb="8">
      <t>ハイ</t>
    </rPh>
    <phoneticPr fontId="3"/>
  </si>
  <si>
    <t>⑤：</t>
    <phoneticPr fontId="3"/>
  </si>
  <si>
    <t>１２：００</t>
    <phoneticPr fontId="3"/>
  </si>
  <si>
    <t>②勝者</t>
    <rPh sb="1" eb="2">
      <t>カ</t>
    </rPh>
    <rPh sb="2" eb="3">
      <t>モノ</t>
    </rPh>
    <phoneticPr fontId="3"/>
  </si>
  <si>
    <t>③勝者</t>
    <rPh sb="1" eb="2">
      <t>カ</t>
    </rPh>
    <rPh sb="2" eb="3">
      <t>モノ</t>
    </rPh>
    <phoneticPr fontId="3"/>
  </si>
  <si>
    <t>　</t>
    <phoneticPr fontId="3"/>
  </si>
  <si>
    <t>宇河地区</t>
    <rPh sb="0" eb="1">
      <t>ウ</t>
    </rPh>
    <rPh sb="1" eb="2">
      <t>カワ</t>
    </rPh>
    <rPh sb="2" eb="4">
      <t>チク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</si>
  <si>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</si>
  <si>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</si>
  <si>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</si>
  <si>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☆１２月２３日　第６位～第１０位決定戦　組み合わせ</t>
    <rPh sb="3" eb="4">
      <t>ガツ</t>
    </rPh>
    <rPh sb="6" eb="7">
      <t>ヒ</t>
    </rPh>
    <rPh sb="8" eb="9">
      <t>ダイ</t>
    </rPh>
    <rPh sb="10" eb="11">
      <t>イ</t>
    </rPh>
    <rPh sb="12" eb="13">
      <t>ダイ</t>
    </rPh>
    <rPh sb="15" eb="16">
      <t>イ</t>
    </rPh>
    <rPh sb="16" eb="19">
      <t>ケッテイセン</t>
    </rPh>
    <rPh sb="20" eb="21">
      <t>ク</t>
    </rPh>
    <rPh sb="22" eb="23">
      <t>ア</t>
    </rPh>
    <phoneticPr fontId="3"/>
  </si>
  <si>
    <t xml:space="preserve"> 宇河地区　第６位～第１０位 決定戦</t>
    <rPh sb="1" eb="2">
      <t>ウ</t>
    </rPh>
    <rPh sb="2" eb="3">
      <t>カワ</t>
    </rPh>
    <rPh sb="3" eb="5">
      <t>チク</t>
    </rPh>
    <rPh sb="6" eb="7">
      <t>ダイ</t>
    </rPh>
    <rPh sb="8" eb="9">
      <t>イ</t>
    </rPh>
    <rPh sb="10" eb="11">
      <t>ダイ</t>
    </rPh>
    <rPh sb="13" eb="14">
      <t>イ</t>
    </rPh>
    <rPh sb="15" eb="18">
      <t>ケッテイセン</t>
    </rPh>
    <phoneticPr fontId="3"/>
  </si>
  <si>
    <t>Ｃ２位</t>
    <rPh sb="2" eb="3">
      <t>イ</t>
    </rPh>
    <phoneticPr fontId="3"/>
  </si>
  <si>
    <t>平出サッカー場Ｂ(南)　会場</t>
    <rPh sb="0" eb="2">
      <t>ヒライデ</t>
    </rPh>
    <rPh sb="6" eb="7">
      <t>ジョウ</t>
    </rPh>
    <rPh sb="9" eb="10">
      <t>ミナミ</t>
    </rPh>
    <rPh sb="12" eb="13">
      <t>カイ</t>
    </rPh>
    <rPh sb="13" eb="14">
      <t>バ</t>
    </rPh>
    <phoneticPr fontId="3"/>
  </si>
  <si>
    <t>Ｅ２位</t>
    <rPh sb="2" eb="3">
      <t>イ</t>
    </rPh>
    <phoneticPr fontId="3"/>
  </si>
  <si>
    <t>Ａ２位</t>
    <rPh sb="2" eb="3">
      <t>イ</t>
    </rPh>
    <phoneticPr fontId="3"/>
  </si>
  <si>
    <t>　第８位　決定戦</t>
    <rPh sb="1" eb="2">
      <t>ダイ</t>
    </rPh>
    <rPh sb="3" eb="4">
      <t>イ</t>
    </rPh>
    <rPh sb="5" eb="8">
      <t>ケッテイセン</t>
    </rPh>
    <phoneticPr fontId="3"/>
  </si>
  <si>
    <t>Ｄ２位</t>
    <rPh sb="2" eb="3">
      <t>イ</t>
    </rPh>
    <phoneticPr fontId="3"/>
  </si>
  <si>
    <t>Ｂ２位</t>
    <rPh sb="2" eb="3">
      <t>イ</t>
    </rPh>
    <phoneticPr fontId="3"/>
  </si>
  <si>
    <t>カテット白沢ＳＳ</t>
    <phoneticPr fontId="3"/>
  </si>
  <si>
    <t>ＦＣアネーロ宇都宮</t>
    <phoneticPr fontId="3"/>
  </si>
  <si>
    <t>豊郷ＪＦＣ宇都宮</t>
    <phoneticPr fontId="3"/>
  </si>
  <si>
    <t>石井ＦＣ</t>
    <phoneticPr fontId="3"/>
  </si>
  <si>
    <t>審委･②負･③負･①敗</t>
    <rPh sb="4" eb="5">
      <t>フ</t>
    </rPh>
    <rPh sb="7" eb="8">
      <t>フ</t>
    </rPh>
    <rPh sb="10" eb="11">
      <t>ハイ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</si>
  <si>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</si>
  <si>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</si>
  <si>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</si>
  <si>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第９位</t>
    <rPh sb="0" eb="1">
      <t>ダイ</t>
    </rPh>
    <rPh sb="2" eb="3">
      <t>イ</t>
    </rPh>
    <phoneticPr fontId="3"/>
  </si>
  <si>
    <t>第10位</t>
    <rPh sb="0" eb="1">
      <t>ダイ</t>
    </rPh>
    <rPh sb="3" eb="4">
      <t>イ</t>
    </rPh>
    <phoneticPr fontId="3"/>
  </si>
  <si>
    <r>
      <t>第４３回　宇都宮少年サッカー新人大会　一部の部　</t>
    </r>
    <r>
      <rPr>
        <sz val="10"/>
        <color theme="1"/>
        <rFont val="ＭＳ Ｐゴシック"/>
        <family val="3"/>
        <charset val="128"/>
        <scheme val="minor"/>
      </rPr>
      <t>兼）県）新人大会　宇河予選</t>
    </r>
    <rPh sb="0" eb="1">
      <t>ダイ</t>
    </rPh>
    <rPh sb="3" eb="4">
      <t>カイ</t>
    </rPh>
    <rPh sb="5" eb="10">
      <t>ウツノミヤショウネン</t>
    </rPh>
    <rPh sb="14" eb="18">
      <t>シンジンタイカイ</t>
    </rPh>
    <rPh sb="19" eb="21">
      <t>イチブ</t>
    </rPh>
    <rPh sb="22" eb="23">
      <t>ブ</t>
    </rPh>
    <rPh sb="24" eb="25">
      <t>ケン</t>
    </rPh>
    <rPh sb="26" eb="27">
      <t>ケン</t>
    </rPh>
    <rPh sb="28" eb="30">
      <t>シンジン</t>
    </rPh>
    <rPh sb="30" eb="32">
      <t>タイカイ</t>
    </rPh>
    <rPh sb="33" eb="37">
      <t>ウカワヨセン</t>
    </rPh>
    <phoneticPr fontId="3"/>
  </si>
  <si>
    <t>（１２月１６日各リーグ２位の１０チームによるリーグ戦）</t>
    <rPh sb="3" eb="4">
      <t>ガツ</t>
    </rPh>
    <rPh sb="6" eb="7">
      <t>ヒ</t>
    </rPh>
    <rPh sb="7" eb="8">
      <t>カク</t>
    </rPh>
    <rPh sb="12" eb="13">
      <t>イ</t>
    </rPh>
    <rPh sb="25" eb="26">
      <t>セン</t>
    </rPh>
    <phoneticPr fontId="3"/>
  </si>
  <si>
    <t xml:space="preserve"> a・ｂリーグ　石井緑地Ｎｏ.１会場</t>
    <rPh sb="8" eb="10">
      <t>イシイ</t>
    </rPh>
    <rPh sb="10" eb="12">
      <t>リョクチ</t>
    </rPh>
    <rPh sb="16" eb="18">
      <t>カイジョウ</t>
    </rPh>
    <phoneticPr fontId="3"/>
  </si>
  <si>
    <t>　cリーグ　 石井緑地Ｎｏ.２会場</t>
    <phoneticPr fontId="3"/>
  </si>
  <si>
    <t xml:space="preserve"> ｄ２位</t>
    <rPh sb="3" eb="4">
      <t>イ</t>
    </rPh>
    <phoneticPr fontId="3"/>
  </si>
  <si>
    <t>細谷ＳＣ</t>
    <rPh sb="0" eb="2">
      <t>ホソヤ</t>
    </rPh>
    <phoneticPr fontId="3"/>
  </si>
  <si>
    <t>Ｓ４スペランツァ</t>
    <phoneticPr fontId="3"/>
  </si>
  <si>
    <t>ｃリーグ１位</t>
    <rPh sb="5" eb="6">
      <t>イ</t>
    </rPh>
    <phoneticPr fontId="3"/>
  </si>
  <si>
    <t xml:space="preserve"> aリーグ１位</t>
    <rPh sb="6" eb="7">
      <t>イ</t>
    </rPh>
    <phoneticPr fontId="3"/>
  </si>
  <si>
    <t xml:space="preserve"> ａ２位</t>
    <rPh sb="3" eb="4">
      <t>イ</t>
    </rPh>
    <phoneticPr fontId="3"/>
  </si>
  <si>
    <t>雀宮ＦＣ</t>
    <rPh sb="0" eb="2">
      <t>スズメノミヤ</t>
    </rPh>
    <phoneticPr fontId="3"/>
  </si>
  <si>
    <t>ｃリーグ２位</t>
    <rPh sb="5" eb="6">
      <t>イ</t>
    </rPh>
    <phoneticPr fontId="3"/>
  </si>
  <si>
    <t xml:space="preserve"> ｂ２位</t>
    <rPh sb="3" eb="4">
      <t>イ</t>
    </rPh>
    <phoneticPr fontId="3"/>
  </si>
  <si>
    <t>サウス宇都宮SC</t>
    <rPh sb="3" eb="6">
      <t>ウツノミヤ</t>
    </rPh>
    <phoneticPr fontId="3"/>
  </si>
  <si>
    <t xml:space="preserve"> 県)大会出場</t>
    <rPh sb="1" eb="2">
      <t>ケン</t>
    </rPh>
    <rPh sb="3" eb="5">
      <t>タイカイ</t>
    </rPh>
    <rPh sb="5" eb="6">
      <t>デ</t>
    </rPh>
    <rPh sb="6" eb="7">
      <t>バ</t>
    </rPh>
    <phoneticPr fontId="3"/>
  </si>
  <si>
    <t xml:space="preserve"> ｃ２位</t>
    <rPh sb="3" eb="4">
      <t>イ</t>
    </rPh>
    <phoneticPr fontId="3"/>
  </si>
  <si>
    <t xml:space="preserve"> ｇ２位</t>
    <rPh sb="3" eb="4">
      <t>イ</t>
    </rPh>
    <phoneticPr fontId="3"/>
  </si>
  <si>
    <t>国本ＪＳＣ</t>
    <rPh sb="0" eb="2">
      <t>クニモト</t>
    </rPh>
    <phoneticPr fontId="3"/>
  </si>
  <si>
    <t xml:space="preserve"> ｆ２位</t>
    <rPh sb="3" eb="4">
      <t>イ</t>
    </rPh>
    <phoneticPr fontId="3"/>
  </si>
  <si>
    <t>ＦＣ Ｒｉｓｏ</t>
    <phoneticPr fontId="3"/>
  </si>
  <si>
    <t xml:space="preserve"> ｅ２位</t>
    <rPh sb="3" eb="4">
      <t>イ</t>
    </rPh>
    <phoneticPr fontId="3"/>
  </si>
  <si>
    <t xml:space="preserve"> ｂリーグ１位</t>
    <rPh sb="6" eb="7">
      <t>イ</t>
    </rPh>
    <phoneticPr fontId="3"/>
  </si>
  <si>
    <t>勝点</t>
    <rPh sb="0" eb="1">
      <t>カ</t>
    </rPh>
    <rPh sb="1" eb="2">
      <t>テン</t>
    </rPh>
    <phoneticPr fontId="3"/>
  </si>
  <si>
    <t>得点</t>
    <rPh sb="0" eb="1">
      <t>トク</t>
    </rPh>
    <rPh sb="1" eb="2">
      <t>テン</t>
    </rPh>
    <phoneticPr fontId="3"/>
  </si>
  <si>
    <t>細谷ＳＣ</t>
    <phoneticPr fontId="3"/>
  </si>
  <si>
    <t>雀宮ＦＣ</t>
    <phoneticPr fontId="3"/>
  </si>
  <si>
    <t>昭和戸祭ＳＣ</t>
    <phoneticPr fontId="3"/>
  </si>
  <si>
    <t>サウス宇都宮SC</t>
    <phoneticPr fontId="3"/>
  </si>
  <si>
    <t>国本ＪＳＣ</t>
    <phoneticPr fontId="3"/>
  </si>
  <si>
    <t>☆ ３・３リーグ戦</t>
    <rPh sb="8" eb="9">
      <t>セン</t>
    </rPh>
    <phoneticPr fontId="3"/>
  </si>
  <si>
    <t>☆ ４リーグ戦</t>
    <rPh sb="6" eb="7">
      <t>セン</t>
    </rPh>
    <phoneticPr fontId="3"/>
  </si>
  <si>
    <t>対　戦</t>
    <rPh sb="0" eb="1">
      <t>タイ</t>
    </rPh>
    <rPh sb="2" eb="3">
      <t>セン</t>
    </rPh>
    <phoneticPr fontId="3"/>
  </si>
  <si>
    <t>主審 1審 2審 4審</t>
    <rPh sb="0" eb="2">
      <t>シュシン</t>
    </rPh>
    <rPh sb="4" eb="5">
      <t>シン</t>
    </rPh>
    <rPh sb="7" eb="8">
      <t>シン</t>
    </rPh>
    <rPh sb="10" eb="11">
      <t>シン</t>
    </rPh>
    <phoneticPr fontId="3"/>
  </si>
  <si>
    <t>１０：４０</t>
    <phoneticPr fontId="3"/>
  </si>
  <si>
    <t>１１：００</t>
    <phoneticPr fontId="3"/>
  </si>
  <si>
    <t>１１：４０</t>
    <phoneticPr fontId="3"/>
  </si>
  <si>
    <t>１２：２０</t>
    <phoneticPr fontId="3"/>
  </si>
  <si>
    <t>⑥</t>
    <phoneticPr fontId="3"/>
  </si>
  <si>
    <t>１３：００</t>
    <phoneticPr fontId="3"/>
  </si>
  <si>
    <t>☆ ３・４リーグ戦</t>
    <rPh sb="8" eb="9">
      <t>セン</t>
    </rPh>
    <phoneticPr fontId="3"/>
  </si>
  <si>
    <t>⑦</t>
    <phoneticPr fontId="3"/>
  </si>
  <si>
    <t>⑧</t>
    <phoneticPr fontId="3"/>
  </si>
  <si>
    <t>⑨</t>
    <phoneticPr fontId="3"/>
  </si>
  <si>
    <t>➉</t>
    <phoneticPr fontId="3"/>
  </si>
  <si>
    <t>１３：４０</t>
    <phoneticPr fontId="3"/>
  </si>
  <si>
    <t>１４：２０</t>
    <phoneticPr fontId="3"/>
  </si>
  <si>
    <t>１５：２０</t>
    <phoneticPr fontId="3"/>
  </si>
  <si>
    <t>－</t>
    <phoneticPr fontId="3"/>
  </si>
  <si>
    <t>各リーグ２・３位</t>
    <rPh sb="0" eb="1">
      <t>カク</t>
    </rPh>
    <rPh sb="7" eb="8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</si>
  <si>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</si>
  <si>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</si>
  <si>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☆　➉の試合は会場1位決定戦（12月16日のみ）。</t>
    <rPh sb="4" eb="6">
      <t>シアイ</t>
    </rPh>
    <rPh sb="7" eb="9">
      <t>カイジョウ</t>
    </rPh>
    <rPh sb="10" eb="11">
      <t>イ</t>
    </rPh>
    <rPh sb="11" eb="14">
      <t>ケッテイセン</t>
    </rPh>
    <rPh sb="17" eb="18">
      <t>ガツ</t>
    </rPh>
    <rPh sb="20" eb="21">
      <t>ニチ</t>
    </rPh>
    <phoneticPr fontId="3"/>
  </si>
  <si>
    <t>12月15日・16日　　試合時間30分（前・後半15分）</t>
    <rPh sb="2" eb="3">
      <t>ガツ</t>
    </rPh>
    <rPh sb="5" eb="6">
      <t>ニチ</t>
    </rPh>
    <rPh sb="9" eb="10">
      <t>ニチ</t>
    </rPh>
    <phoneticPr fontId="3"/>
  </si>
  <si>
    <t>b</t>
    <phoneticPr fontId="3"/>
  </si>
  <si>
    <t>☆１２月２３日　第１1位～第１4位決定戦　試合時間３０分（前・後半 １５分）</t>
    <rPh sb="3" eb="4">
      <t>ガツ</t>
    </rPh>
    <rPh sb="6" eb="7">
      <t>ヒ</t>
    </rPh>
    <rPh sb="8" eb="9">
      <t>ダイ</t>
    </rPh>
    <rPh sb="11" eb="12">
      <t>イ</t>
    </rPh>
    <rPh sb="13" eb="14">
      <t>ダイ</t>
    </rPh>
    <rPh sb="16" eb="17">
      <t>イ</t>
    </rPh>
    <rPh sb="17" eb="19">
      <t>ケッテイ</t>
    </rPh>
    <rPh sb="19" eb="20">
      <t>セン</t>
    </rPh>
    <rPh sb="21" eb="25">
      <t>シアイジカン</t>
    </rPh>
    <rPh sb="27" eb="28">
      <t>フン</t>
    </rPh>
    <rPh sb="29" eb="30">
      <t>マエ</t>
    </rPh>
    <rPh sb="31" eb="33">
      <t>コウハン</t>
    </rPh>
    <rPh sb="36" eb="37">
      <t>フン</t>
    </rPh>
    <phoneticPr fontId="3"/>
  </si>
  <si>
    <t>12月23日　　試合時間30分（前・後半15分）</t>
    <rPh sb="2" eb="3">
      <t>ガツ</t>
    </rPh>
    <rPh sb="5" eb="6">
      <t>ニチ</t>
    </rPh>
    <phoneticPr fontId="3"/>
  </si>
  <si>
    <t>第11代表</t>
    <rPh sb="0" eb="1">
      <t>ダイ</t>
    </rPh>
    <rPh sb="3" eb="5">
      <t>ダイヒョウ</t>
    </rPh>
    <phoneticPr fontId="3"/>
  </si>
  <si>
    <t>第12代表</t>
    <rPh sb="0" eb="1">
      <t>ダイ</t>
    </rPh>
    <rPh sb="3" eb="5">
      <t>ダイヒョウ</t>
    </rPh>
    <phoneticPr fontId="3"/>
  </si>
  <si>
    <t>第13代表</t>
    <rPh sb="0" eb="1">
      <t>ダイ</t>
    </rPh>
    <rPh sb="3" eb="5">
      <t>ダイヒョウ</t>
    </rPh>
    <phoneticPr fontId="3"/>
  </si>
  <si>
    <t>第14代表</t>
    <rPh sb="0" eb="1">
      <t>ダイ</t>
    </rPh>
    <rPh sb="3" eb="5">
      <t>ダイヒョウ</t>
    </rPh>
    <phoneticPr fontId="3"/>
  </si>
  <si>
    <t>第４３回　宇都宮少年サッカー新人大会　一部の部　１２月１６日　　試合結果　Ⅱ</t>
    <rPh sb="0" eb="1">
      <t>ダイ</t>
    </rPh>
    <rPh sb="3" eb="4">
      <t>カイ</t>
    </rPh>
    <rPh sb="5" eb="8">
      <t>ウツノミヤ</t>
    </rPh>
    <rPh sb="8" eb="10">
      <t>ショウネン</t>
    </rPh>
    <rPh sb="14" eb="16">
      <t>シンジン</t>
    </rPh>
    <rPh sb="16" eb="18">
      <t>タイカイ</t>
    </rPh>
    <rPh sb="19" eb="21">
      <t>イチブ</t>
    </rPh>
    <rPh sb="22" eb="23">
      <t>ブ</t>
    </rPh>
    <rPh sb="26" eb="27">
      <t>ガツ</t>
    </rPh>
    <rPh sb="29" eb="30">
      <t>ヒ</t>
    </rPh>
    <rPh sb="32" eb="34">
      <t>シアイ</t>
    </rPh>
    <rPh sb="34" eb="36">
      <t>ケッカ</t>
    </rPh>
    <phoneticPr fontId="3"/>
  </si>
  <si>
    <t>-</t>
    <phoneticPr fontId="3"/>
  </si>
  <si>
    <t>⑤</t>
    <phoneticPr fontId="3"/>
  </si>
  <si>
    <t>審委･審委･審委･審委</t>
    <rPh sb="0" eb="1">
      <t>シン</t>
    </rPh>
    <rPh sb="1" eb="2">
      <t>イ</t>
    </rPh>
    <phoneticPr fontId="3"/>
  </si>
  <si>
    <t>審委</t>
    <phoneticPr fontId="3"/>
  </si>
  <si>
    <t>※審委･･･宇)審判委員会</t>
    <phoneticPr fontId="3"/>
  </si>
  <si>
    <t>富士見ＳＳＳ</t>
  </si>
  <si>
    <t>富士見ＳＳＳ</t>
    <phoneticPr fontId="3"/>
  </si>
  <si>
    <t>サウス宇都宮ＳＣ</t>
  </si>
  <si>
    <t>サウス宇都宮ＳＣ</t>
    <phoneticPr fontId="3"/>
  </si>
  <si>
    <t>緑が丘ＹＦＣ</t>
  </si>
  <si>
    <t>緑が丘ＹＦＣ</t>
    <phoneticPr fontId="3"/>
  </si>
  <si>
    <t>姿川第一ＦＣ</t>
  </si>
  <si>
    <t>姿川第一ＦＣ</t>
    <phoneticPr fontId="3"/>
  </si>
  <si>
    <t>石井ＦＣ</t>
  </si>
  <si>
    <t>石井ＦＣ</t>
    <phoneticPr fontId="3"/>
  </si>
  <si>
    <t>昭和戸祭ＳＣ</t>
  </si>
  <si>
    <t>昭和戸祭ＳＣ</t>
    <phoneticPr fontId="3"/>
  </si>
  <si>
    <t>河内ＳＣジュベニール</t>
  </si>
  <si>
    <t>河内ＳＣジュベニール</t>
    <phoneticPr fontId="3"/>
  </si>
  <si>
    <t>Ｓ４スぺランツァ</t>
  </si>
  <si>
    <t>Ｓ４スぺランツァ</t>
    <phoneticPr fontId="3"/>
  </si>
  <si>
    <t>Ｓ４スぺランツァ</t>
    <phoneticPr fontId="3"/>
  </si>
  <si>
    <t>ＦＣグラシアス</t>
  </si>
  <si>
    <t>ＦＣグラシアス</t>
    <phoneticPr fontId="3"/>
  </si>
  <si>
    <t>ＦＣグラシアス</t>
    <phoneticPr fontId="3"/>
  </si>
  <si>
    <t>ＦＣグランディール</t>
  </si>
  <si>
    <t>ＦＣグランディール</t>
    <phoneticPr fontId="3"/>
  </si>
  <si>
    <t>清原ＳＳＳ</t>
  </si>
  <si>
    <t>清原ＳＳＳ</t>
    <phoneticPr fontId="3"/>
  </si>
  <si>
    <t>ＦＣアネーロ宇都宮</t>
  </si>
  <si>
    <t>ＦＣアネーロ宇都宮</t>
    <phoneticPr fontId="3"/>
  </si>
  <si>
    <t>ＦＣブロケード</t>
  </si>
  <si>
    <t>ＦＣブロケード</t>
    <phoneticPr fontId="3"/>
  </si>
  <si>
    <t>ＦＣ Ｒiso</t>
  </si>
  <si>
    <t>ＦＣ Ｒiso</t>
    <phoneticPr fontId="3"/>
  </si>
  <si>
    <t>ＦＣアリーバ</t>
  </si>
  <si>
    <t>ＦＣアリーバ</t>
    <phoneticPr fontId="3"/>
  </si>
  <si>
    <t>ｕｎｉｏｎ ＳＣ</t>
    <phoneticPr fontId="3"/>
  </si>
  <si>
    <t>ＴＥＡＭリフレＳＣ</t>
    <phoneticPr fontId="3"/>
  </si>
  <si>
    <t>ＳＵＧＡＯ ＳＣ</t>
    <phoneticPr fontId="3"/>
  </si>
  <si>
    <t>ブラッドレスＳＳ</t>
    <phoneticPr fontId="3"/>
  </si>
  <si>
    <t>岡西ＦＣ</t>
  </si>
  <si>
    <t>雀宮ＦＣ</t>
  </si>
  <si>
    <t>ともぞうＳＣ</t>
  </si>
  <si>
    <t>上三川ＦＣ</t>
  </si>
  <si>
    <t>ＴＥＡＭリフレＳＣ</t>
  </si>
  <si>
    <t>ＳＵＧＡＯ ＳＣ</t>
  </si>
  <si>
    <t>細谷ＳＣ</t>
  </si>
  <si>
    <t>泉ＦＣ宇都宮</t>
  </si>
  <si>
    <t>豊郷ＪＦＣ宇都宮</t>
  </si>
  <si>
    <t>シャルムグランツＳＣ</t>
  </si>
  <si>
    <t>ブラッドレスＳＳ</t>
  </si>
  <si>
    <t>上三川ＳＣ</t>
  </si>
  <si>
    <t>本郷北ＦＣ</t>
  </si>
  <si>
    <t>国本ＪＳＣ</t>
  </si>
  <si>
    <t>栃木ＳＣジュニア</t>
  </si>
  <si>
    <t>ｕｎｉｏｎ ＳＣ</t>
  </si>
  <si>
    <t>ＦＣペンサーレ</t>
  </si>
  <si>
    <t>ＦＣみらい</t>
  </si>
  <si>
    <t>上河内ＪＳＣ</t>
  </si>
  <si>
    <t>カテット白沢ＳＳ</t>
  </si>
  <si>
    <t>第４３回　宇都宮少年サッカー新人大会　一部の部　兼　県）新人大会　宇河予選</t>
    <rPh sb="0" eb="1">
      <t>ダイ</t>
    </rPh>
    <rPh sb="3" eb="4">
      <t>カイ</t>
    </rPh>
    <rPh sb="5" eb="8">
      <t>ウツノミヤ</t>
    </rPh>
    <rPh sb="8" eb="10">
      <t>ショウネン</t>
    </rPh>
    <rPh sb="14" eb="16">
      <t>シンジン</t>
    </rPh>
    <rPh sb="16" eb="18">
      <t>タイカイ</t>
    </rPh>
    <rPh sb="19" eb="21">
      <t>イチブ</t>
    </rPh>
    <rPh sb="22" eb="23">
      <t>ブ</t>
    </rPh>
    <rPh sb="24" eb="25">
      <t>ケン</t>
    </rPh>
    <rPh sb="26" eb="27">
      <t>ケン</t>
    </rPh>
    <rPh sb="28" eb="30">
      <t>シンジン</t>
    </rPh>
    <rPh sb="30" eb="32">
      <t>タイカイ</t>
    </rPh>
    <rPh sb="33" eb="34">
      <t>ウ</t>
    </rPh>
    <rPh sb="34" eb="35">
      <t>カワ</t>
    </rPh>
    <rPh sb="35" eb="37">
      <t>ヨセン</t>
    </rPh>
    <phoneticPr fontId="3"/>
  </si>
  <si>
    <t xml:space="preserve"> ｉ２位</t>
    <rPh sb="3" eb="4">
      <t>イ</t>
    </rPh>
    <phoneticPr fontId="3"/>
  </si>
  <si>
    <t xml:space="preserve"> ｈ２位</t>
    <rPh sb="3" eb="4">
      <t>イ</t>
    </rPh>
    <phoneticPr fontId="3"/>
  </si>
  <si>
    <t xml:space="preserve">  ｊ２位</t>
    <rPh sb="4" eb="5">
      <t>イ</t>
    </rPh>
    <phoneticPr fontId="3"/>
  </si>
  <si>
    <t>ともぞうＳＣ</t>
    <phoneticPr fontId="3"/>
  </si>
  <si>
    <t>ＦＣみらい</t>
    <phoneticPr fontId="3"/>
  </si>
  <si>
    <t>ともぞうＳＣ</t>
    <phoneticPr fontId="3"/>
  </si>
  <si>
    <t>ＴＥＡＭリフレＳＣ</t>
    <phoneticPr fontId="3"/>
  </si>
  <si>
    <t>栃木ＳＣジュニア</t>
    <phoneticPr fontId="3"/>
  </si>
  <si>
    <t>ブラッドレスＳＳ</t>
    <phoneticPr fontId="3"/>
  </si>
  <si>
    <t>ともぞうＳＣ</t>
    <phoneticPr fontId="3"/>
  </si>
  <si>
    <t>ＦＣグラシアス</t>
    <phoneticPr fontId="3"/>
  </si>
  <si>
    <t>ＦＣアネーロ宇都宮</t>
    <phoneticPr fontId="3"/>
  </si>
  <si>
    <t>豊郷ＪＦＣ宇都宮</t>
    <phoneticPr fontId="3"/>
  </si>
  <si>
    <t>石井ＦＣ</t>
    <phoneticPr fontId="3"/>
  </si>
  <si>
    <t>カテット白沢ＳＳ</t>
    <phoneticPr fontId="3"/>
  </si>
  <si>
    <t>P</t>
    <phoneticPr fontId="3"/>
  </si>
  <si>
    <t>K</t>
    <phoneticPr fontId="3"/>
  </si>
  <si>
    <t>雀宮ＦＣ</t>
    <phoneticPr fontId="3"/>
  </si>
  <si>
    <t>ｕｎｉｏｎ ＳＣ</t>
    <phoneticPr fontId="3"/>
  </si>
  <si>
    <t>Ｓ４スペランツァ</t>
    <phoneticPr fontId="3"/>
  </si>
  <si>
    <t>ＦＣ Ｒｉｓｏ</t>
    <phoneticPr fontId="3"/>
  </si>
  <si>
    <t>準優勝</t>
    <rPh sb="0" eb="1">
      <t>ジュン</t>
    </rPh>
    <rPh sb="1" eb="3">
      <t>ユウショウ</t>
    </rPh>
    <phoneticPr fontId="3"/>
  </si>
  <si>
    <t>優　勝</t>
    <rPh sb="0" eb="1">
      <t>ユウ</t>
    </rPh>
    <rPh sb="2" eb="3">
      <t>マサル</t>
    </rPh>
    <phoneticPr fontId="3"/>
  </si>
  <si>
    <t>ＦＣみらい</t>
    <phoneticPr fontId="3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</si>
</sst>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/>
      <top style="thick">
        <color theme="3" tint="0.39994506668294322"/>
      </top>
      <bottom/>
      <diagonal/>
    </border>
    <border>
      <left/>
      <right style="thick">
        <color rgb="FFFF0000"/>
      </right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hair">
        <color auto="1"/>
      </top>
      <bottom/>
      <diagonal/>
    </border>
    <border>
      <left style="thick">
        <color theme="3" tint="0.39991454817346722"/>
      </left>
      <right/>
      <top style="thick">
        <color theme="3" tint="0.39994506668294322"/>
      </top>
      <bottom/>
      <diagonal/>
    </border>
    <border>
      <left style="thick">
        <color rgb="FFFF0000"/>
      </left>
      <right/>
      <top style="thick">
        <color theme="3" tint="0.39994506668294322"/>
      </top>
      <bottom/>
      <diagonal/>
    </border>
    <border>
      <left style="thick">
        <color theme="3" tint="0.39991454817346722"/>
      </left>
      <right/>
      <top/>
      <bottom/>
      <diagonal/>
    </border>
    <border>
      <left style="thick">
        <color rgb="FFFF0000"/>
      </left>
      <right/>
      <top/>
      <bottom style="thick">
        <color theme="3" tint="0.39994506668294322"/>
      </bottom>
      <diagonal/>
    </border>
    <border>
      <left style="thick">
        <color rgb="FFFF0000"/>
      </left>
      <right/>
      <top/>
      <bottom style="hair">
        <color auto="1"/>
      </bottom>
      <diagonal/>
    </border>
    <border>
      <left style="thick">
        <color theme="3" tint="0.39994506668294322"/>
      </left>
      <right/>
      <top/>
      <bottom/>
      <diagonal/>
    </border>
    <border>
      <left/>
      <right/>
      <top style="thick">
        <color theme="3" tint="0.39991454817346722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1" fillId="0" borderId="0">
      <alignment vertical="center"/>
    </xf>
  </cellStyleXfs>
  <cellXfs count="58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top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top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20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7" fillId="0" borderId="0" xfId="0" applyFont="1" applyBorder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46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25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58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20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4" fillId="0" borderId="6" xfId="0" applyNumberFormat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20" fontId="5" fillId="0" borderId="7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63" xfId="0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50" xfId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26" xfId="1" applyBorder="1" applyAlignment="1">
      <alignment horizontal="right" vertical="center" shrinkToFit="1"/>
    </xf>
    <xf numFmtId="0" fontId="11" fillId="0" borderId="27" xfId="1" applyBorder="1" applyAlignment="1">
      <alignment horizontal="right" vertical="center" shrinkToFit="1"/>
    </xf>
    <xf numFmtId="0" fontId="11" fillId="0" borderId="28" xfId="1" applyBorder="1" applyAlignment="1">
      <alignment horizontal="right" vertical="center" shrinkToFit="1"/>
    </xf>
    <xf numFmtId="0" fontId="11" fillId="0" borderId="29" xfId="1" applyBorder="1" applyAlignment="1">
      <alignment horizontal="right" vertical="center" shrinkToFit="1"/>
    </xf>
    <xf numFmtId="0" fontId="11" fillId="0" borderId="30" xfId="1" applyBorder="1" applyAlignment="1">
      <alignment horizontal="right" vertical="center" shrinkToFit="1"/>
    </xf>
    <xf numFmtId="0" fontId="11" fillId="0" borderId="31" xfId="1" applyBorder="1" applyAlignment="1">
      <alignment horizontal="right" vertical="center" shrinkToFit="1"/>
    </xf>
    <xf numFmtId="0" fontId="11" fillId="0" borderId="61" xfId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11" fillId="0" borderId="4" xfId="1" applyBorder="1" applyAlignment="1">
      <alignment horizontal="center" vertical="center"/>
    </xf>
    <xf numFmtId="0" fontId="11" fillId="0" borderId="1" xfId="1" applyBorder="1" applyAlignment="1">
      <alignment vertical="center" shrinkToFit="1"/>
    </xf>
    <xf numFmtId="0" fontId="11" fillId="0" borderId="2" xfId="1" applyBorder="1" applyAlignment="1">
      <alignment vertical="center" shrinkToFit="1"/>
    </xf>
    <xf numFmtId="0" fontId="11" fillId="0" borderId="3" xfId="1" applyBorder="1" applyAlignment="1">
      <alignment vertical="center" shrinkToFit="1"/>
    </xf>
    <xf numFmtId="0" fontId="11" fillId="0" borderId="4" xfId="1" applyBorder="1" applyAlignment="1">
      <alignment vertical="center" shrinkToFit="1"/>
    </xf>
    <xf numFmtId="0" fontId="11" fillId="0" borderId="5" xfId="1" applyBorder="1" applyAlignment="1">
      <alignment vertical="center" shrinkToFit="1"/>
    </xf>
    <xf numFmtId="0" fontId="11" fillId="0" borderId="6" xfId="1" applyBorder="1" applyAlignment="1">
      <alignment vertical="center" shrinkToFit="1"/>
    </xf>
    <xf numFmtId="0" fontId="11" fillId="0" borderId="49" xfId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18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1" fillId="0" borderId="1" xfId="1" applyBorder="1" applyAlignment="1">
      <alignment horizontal="right" vertical="center" shrinkToFit="1"/>
    </xf>
    <xf numFmtId="0" fontId="11" fillId="0" borderId="2" xfId="1" applyBorder="1" applyAlignment="1">
      <alignment horizontal="right" vertical="center" shrinkToFit="1"/>
    </xf>
    <xf numFmtId="0" fontId="11" fillId="0" borderId="3" xfId="1" applyBorder="1" applyAlignment="1">
      <alignment horizontal="right" vertical="center" shrinkToFit="1"/>
    </xf>
    <xf numFmtId="0" fontId="11" fillId="0" borderId="4" xfId="1" applyBorder="1" applyAlignment="1">
      <alignment horizontal="right" vertical="center" shrinkToFit="1"/>
    </xf>
    <xf numFmtId="0" fontId="11" fillId="0" borderId="5" xfId="1" applyBorder="1" applyAlignment="1">
      <alignment horizontal="right" vertical="center" shrinkToFit="1"/>
    </xf>
    <xf numFmtId="0" fontId="11" fillId="0" borderId="6" xfId="1" applyBorder="1" applyAlignment="1">
      <alignment horizontal="right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26" xfId="1" applyBorder="1" applyAlignment="1">
      <alignment vertical="center" shrinkToFit="1"/>
    </xf>
    <xf numFmtId="0" fontId="11" fillId="0" borderId="27" xfId="1" applyBorder="1" applyAlignment="1">
      <alignment vertical="center" shrinkToFit="1"/>
    </xf>
    <xf numFmtId="0" fontId="11" fillId="0" borderId="28" xfId="1" applyBorder="1" applyAlignment="1">
      <alignment vertical="center" shrinkToFit="1"/>
    </xf>
    <xf numFmtId="0" fontId="11" fillId="0" borderId="29" xfId="1" applyBorder="1" applyAlignment="1">
      <alignment vertical="center" shrinkToFit="1"/>
    </xf>
    <xf numFmtId="0" fontId="11" fillId="0" borderId="30" xfId="1" applyBorder="1" applyAlignment="1">
      <alignment vertical="center" shrinkToFit="1"/>
    </xf>
    <xf numFmtId="0" fontId="11" fillId="0" borderId="31" xfId="1" applyBorder="1" applyAlignment="1">
      <alignment vertical="center" shrinkToFit="1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7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48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17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1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0" fillId="0" borderId="65" xfId="0" applyBorder="1">
      <alignment vertical="center"/>
    </xf>
    <xf numFmtId="0" fontId="7" fillId="0" borderId="66" xfId="0" applyFon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6" xfId="0" applyBorder="1" applyAlignment="1">
      <alignment vertical="center"/>
    </xf>
    <xf numFmtId="0" fontId="0" fillId="0" borderId="64" xfId="0" applyBorder="1">
      <alignment vertical="center"/>
    </xf>
    <xf numFmtId="0" fontId="6" fillId="0" borderId="65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1" xfId="0" applyBorder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0" fillId="0" borderId="74" xfId="0" applyBorder="1">
      <alignment vertical="center"/>
    </xf>
    <xf numFmtId="0" fontId="0" fillId="0" borderId="76" xfId="0" applyBorder="1" applyAlignment="1">
      <alignment vertical="center"/>
    </xf>
    <xf numFmtId="0" fontId="4" fillId="0" borderId="76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0" fillId="0" borderId="73" xfId="0" applyBorder="1" applyAlignment="1">
      <alignment vertical="center"/>
    </xf>
    <xf numFmtId="0" fontId="7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9" xfId="0" applyBorder="1">
      <alignment vertical="center"/>
    </xf>
    <xf numFmtId="0" fontId="0" fillId="0" borderId="77" xfId="0" applyBorder="1">
      <alignment vertical="center"/>
    </xf>
    <xf numFmtId="0" fontId="4" fillId="0" borderId="8" xfId="0" applyFont="1" applyBorder="1" applyAlignment="1">
      <alignment vertical="center"/>
    </xf>
    <xf numFmtId="0" fontId="0" fillId="0" borderId="78" xfId="0" applyBorder="1">
      <alignment vertical="center"/>
    </xf>
    <xf numFmtId="0" fontId="7" fillId="0" borderId="72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1" fillId="0" borderId="37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6" xfId="0" applyFont="1" applyBorder="1" applyAlignment="1">
      <alignment vertical="center" shrinkToFit="1"/>
    </xf>
    <xf numFmtId="0" fontId="1" fillId="0" borderId="64" xfId="0" applyFont="1" applyBorder="1" applyAlignment="1">
      <alignment vertical="center" shrinkToFit="1"/>
    </xf>
    <xf numFmtId="0" fontId="1" fillId="0" borderId="80" xfId="0" applyFont="1" applyBorder="1" applyAlignment="1">
      <alignment vertical="center" shrinkToFit="1"/>
    </xf>
    <xf numFmtId="0" fontId="1" fillId="0" borderId="71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80" xfId="0" applyFont="1" applyBorder="1">
      <alignment vertical="center"/>
    </xf>
    <xf numFmtId="0" fontId="6" fillId="0" borderId="64" xfId="0" applyFont="1" applyBorder="1" applyAlignment="1">
      <alignment horizontal="center" vertical="center"/>
    </xf>
    <xf numFmtId="0" fontId="7" fillId="0" borderId="81" xfId="0" applyFont="1" applyBorder="1">
      <alignment vertical="center"/>
    </xf>
    <xf numFmtId="0" fontId="7" fillId="0" borderId="83" xfId="0" applyFont="1" applyBorder="1">
      <alignment vertical="center"/>
    </xf>
    <xf numFmtId="0" fontId="0" fillId="0" borderId="82" xfId="0" applyBorder="1">
      <alignment vertical="center"/>
    </xf>
    <xf numFmtId="0" fontId="0" fillId="0" borderId="84" xfId="0" applyBorder="1">
      <alignment vertical="center"/>
    </xf>
    <xf numFmtId="0" fontId="7" fillId="0" borderId="68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8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22" fillId="0" borderId="73" xfId="0" applyFont="1" applyBorder="1" applyAlignment="1">
      <alignment horizontal="center" vertical="center"/>
    </xf>
    <xf numFmtId="0" fontId="0" fillId="0" borderId="87" xfId="0" applyBorder="1">
      <alignment vertical="center"/>
    </xf>
    <xf numFmtId="0" fontId="22" fillId="0" borderId="6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新人戦宇河予選2_ジュニアＢ－20110904-3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76"/>
  <sheetViews>
    <sheetView view="pageBreakPreview" zoomScaleNormal="100" zoomScaleSheetLayoutView="100" workbookViewId="0">
      <selection sqref="A1:AG1"/>
    </sheetView>
  </sheetViews>
  <sheetFormatPr defaultColWidth="2.875" defaultRowHeight="13.5"/>
  <cols>
    <col min="1" max="33" width="2.875" customWidth="1"/>
  </cols>
  <sheetData>
    <row r="1" spans="1:33" ht="22.5" customHeight="1">
      <c r="A1" s="218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spans="1:33" ht="22.5" customHeight="1">
      <c r="A2" s="202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s="1" customFormat="1" ht="10.5" customHeight="1">
      <c r="B3" s="2"/>
      <c r="C3" s="2"/>
      <c r="D3" s="3"/>
      <c r="E3" s="2"/>
      <c r="F3" s="2"/>
      <c r="G3" s="2"/>
      <c r="H3" s="2"/>
      <c r="I3" s="2"/>
      <c r="J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</row>
    <row r="4" spans="1:33" s="1" customFormat="1" ht="10.5" customHeight="1">
      <c r="B4" s="2"/>
      <c r="C4" s="2"/>
      <c r="D4" s="3"/>
      <c r="E4" s="189" t="s">
        <v>2</v>
      </c>
      <c r="F4" s="168"/>
      <c r="G4" s="168"/>
      <c r="H4" s="168"/>
      <c r="I4" s="168"/>
      <c r="J4" s="168"/>
      <c r="K4" s="168"/>
      <c r="L4" s="168"/>
      <c r="M4" s="169"/>
      <c r="N4" s="3"/>
      <c r="O4" s="4"/>
      <c r="P4" s="2"/>
      <c r="Q4" s="2"/>
      <c r="R4" s="2"/>
      <c r="S4" s="3"/>
      <c r="T4" s="3"/>
      <c r="U4" s="189" t="s">
        <v>3</v>
      </c>
      <c r="V4" s="168"/>
      <c r="W4" s="168"/>
      <c r="X4" s="168"/>
      <c r="Y4" s="168"/>
      <c r="Z4" s="168"/>
      <c r="AA4" s="168"/>
      <c r="AB4" s="168"/>
      <c r="AC4" s="169"/>
    </row>
    <row r="5" spans="1:33" s="1" customFormat="1" ht="10.5" customHeight="1">
      <c r="B5" s="2"/>
      <c r="C5" s="2"/>
      <c r="D5" s="2"/>
      <c r="E5" s="170"/>
      <c r="F5" s="171"/>
      <c r="G5" s="171"/>
      <c r="H5" s="171"/>
      <c r="I5" s="171"/>
      <c r="J5" s="171"/>
      <c r="K5" s="171"/>
      <c r="L5" s="171"/>
      <c r="M5" s="172"/>
      <c r="N5" s="3"/>
      <c r="O5" s="5"/>
      <c r="P5" s="2"/>
      <c r="Q5" s="2"/>
      <c r="R5" s="2"/>
      <c r="S5" s="2"/>
      <c r="T5" s="2"/>
      <c r="U5" s="170"/>
      <c r="V5" s="171"/>
      <c r="W5" s="171"/>
      <c r="X5" s="171"/>
      <c r="Y5" s="171"/>
      <c r="Z5" s="171"/>
      <c r="AA5" s="171"/>
      <c r="AB5" s="171"/>
      <c r="AC5" s="172"/>
    </row>
    <row r="6" spans="1:33" s="1" customFormat="1" ht="9.75" customHeight="1">
      <c r="B6" s="2"/>
      <c r="C6" s="2"/>
      <c r="D6" s="2"/>
      <c r="N6" s="2"/>
      <c r="O6" s="2"/>
      <c r="P6" s="2"/>
      <c r="Q6" s="2"/>
      <c r="R6" s="2"/>
      <c r="S6" s="2"/>
      <c r="T6" s="3"/>
    </row>
    <row r="7" spans="1:33" s="1" customFormat="1" ht="9.75" customHeight="1">
      <c r="B7" s="2"/>
      <c r="C7" s="2"/>
      <c r="D7" s="2"/>
      <c r="F7" s="6"/>
      <c r="G7" s="177">
        <v>1</v>
      </c>
      <c r="H7" s="178" t="s">
        <v>4</v>
      </c>
      <c r="I7" s="179"/>
      <c r="J7" s="179"/>
      <c r="K7" s="179"/>
      <c r="L7" s="179"/>
      <c r="M7" s="180"/>
      <c r="N7" s="3"/>
      <c r="O7" s="2"/>
      <c r="P7" s="2"/>
      <c r="Q7" s="2"/>
      <c r="R7" s="2"/>
      <c r="S7" s="2"/>
      <c r="T7" s="3"/>
      <c r="V7" s="6"/>
      <c r="W7" s="177">
        <v>1</v>
      </c>
      <c r="X7" s="178" t="s">
        <v>5</v>
      </c>
      <c r="Y7" s="179"/>
      <c r="Z7" s="179"/>
      <c r="AA7" s="179"/>
      <c r="AB7" s="179"/>
      <c r="AC7" s="180"/>
    </row>
    <row r="8" spans="1:33" s="1" customFormat="1" ht="9.75" customHeight="1">
      <c r="B8" s="2"/>
      <c r="C8" s="2"/>
      <c r="D8" s="2"/>
      <c r="F8" s="7"/>
      <c r="G8" s="177"/>
      <c r="H8" s="181"/>
      <c r="I8" s="182"/>
      <c r="J8" s="182"/>
      <c r="K8" s="182"/>
      <c r="L8" s="182"/>
      <c r="M8" s="183"/>
      <c r="N8" s="3"/>
      <c r="O8" s="2"/>
      <c r="P8" s="2"/>
      <c r="Q8" s="2"/>
      <c r="R8" s="2"/>
      <c r="S8" s="2"/>
      <c r="T8" s="2"/>
      <c r="V8" s="7"/>
      <c r="W8" s="177"/>
      <c r="X8" s="181"/>
      <c r="Y8" s="182"/>
      <c r="Z8" s="182"/>
      <c r="AA8" s="182"/>
      <c r="AB8" s="182"/>
      <c r="AC8" s="183"/>
    </row>
    <row r="9" spans="1:33" s="1" customFormat="1" ht="9.75" customHeight="1">
      <c r="B9" s="2"/>
      <c r="C9" s="3"/>
      <c r="D9" s="2"/>
      <c r="E9" s="187" t="s">
        <v>6</v>
      </c>
      <c r="F9" s="8"/>
      <c r="G9" s="177">
        <v>2</v>
      </c>
      <c r="H9" s="192" t="s">
        <v>7</v>
      </c>
      <c r="I9" s="184"/>
      <c r="J9" s="184"/>
      <c r="K9" s="184"/>
      <c r="L9" s="184"/>
      <c r="M9" s="185"/>
      <c r="N9" s="3"/>
      <c r="O9" s="2"/>
      <c r="P9" s="2"/>
      <c r="Q9" s="2"/>
      <c r="R9" s="3"/>
      <c r="S9" s="2"/>
      <c r="T9" s="3"/>
      <c r="U9" s="187" t="s">
        <v>8</v>
      </c>
      <c r="V9" s="8"/>
      <c r="W9" s="177">
        <v>2</v>
      </c>
      <c r="X9" s="192" t="s">
        <v>9</v>
      </c>
      <c r="Y9" s="184"/>
      <c r="Z9" s="184"/>
      <c r="AA9" s="184"/>
      <c r="AB9" s="184"/>
      <c r="AC9" s="185"/>
    </row>
    <row r="10" spans="1:33" s="1" customFormat="1" ht="9.75" customHeight="1" thickBot="1">
      <c r="A10" s="2"/>
      <c r="B10" s="2"/>
      <c r="C10" s="2"/>
      <c r="D10" s="2"/>
      <c r="E10" s="187"/>
      <c r="F10" s="7"/>
      <c r="G10" s="177"/>
      <c r="H10" s="186"/>
      <c r="I10" s="175"/>
      <c r="J10" s="175"/>
      <c r="K10" s="175"/>
      <c r="L10" s="175"/>
      <c r="M10" s="176"/>
      <c r="N10" s="3"/>
      <c r="O10" s="2"/>
      <c r="P10" s="2"/>
      <c r="R10" s="2"/>
      <c r="S10" s="2"/>
      <c r="T10" s="2"/>
      <c r="U10" s="187"/>
      <c r="V10" s="7"/>
      <c r="W10" s="177"/>
      <c r="X10" s="186"/>
      <c r="Y10" s="175"/>
      <c r="Z10" s="175"/>
      <c r="AA10" s="175"/>
      <c r="AB10" s="175"/>
      <c r="AC10" s="176"/>
    </row>
    <row r="11" spans="1:33" s="1" customFormat="1" ht="9.75" customHeight="1">
      <c r="A11" s="2"/>
      <c r="B11" s="2"/>
      <c r="C11" s="2"/>
      <c r="D11" s="2"/>
      <c r="E11" s="9"/>
      <c r="F11" s="8"/>
      <c r="G11" s="193" t="s">
        <v>10</v>
      </c>
      <c r="H11" s="194" t="s">
        <v>11</v>
      </c>
      <c r="I11" s="195"/>
      <c r="J11" s="195"/>
      <c r="K11" s="195"/>
      <c r="L11" s="195"/>
      <c r="M11" s="195"/>
      <c r="N11" s="196" t="s">
        <v>12</v>
      </c>
      <c r="O11" s="197"/>
      <c r="P11" s="198"/>
      <c r="R11" s="2"/>
      <c r="S11" s="2"/>
      <c r="T11" s="2"/>
      <c r="U11" s="9"/>
      <c r="V11" s="8"/>
      <c r="W11" s="193" t="s">
        <v>10</v>
      </c>
      <c r="X11" s="194" t="s">
        <v>13</v>
      </c>
      <c r="Y11" s="195"/>
      <c r="Z11" s="195"/>
      <c r="AA11" s="195"/>
      <c r="AB11" s="195"/>
      <c r="AC11" s="195"/>
      <c r="AD11" s="196" t="s">
        <v>12</v>
      </c>
      <c r="AE11" s="197"/>
      <c r="AF11" s="198"/>
    </row>
    <row r="12" spans="1:33" s="1" customFormat="1" ht="9.75" customHeight="1" thickBot="1">
      <c r="A12" s="2"/>
      <c r="B12" s="2"/>
      <c r="C12" s="2"/>
      <c r="D12" s="2"/>
      <c r="E12" s="9"/>
      <c r="G12" s="193"/>
      <c r="H12" s="194"/>
      <c r="I12" s="195"/>
      <c r="J12" s="195"/>
      <c r="K12" s="195"/>
      <c r="L12" s="195"/>
      <c r="M12" s="195"/>
      <c r="N12" s="199"/>
      <c r="O12" s="200"/>
      <c r="P12" s="201"/>
      <c r="R12" s="2"/>
      <c r="S12" s="2"/>
      <c r="T12" s="2"/>
      <c r="U12" s="9"/>
      <c r="W12" s="193"/>
      <c r="X12" s="194"/>
      <c r="Y12" s="195"/>
      <c r="Z12" s="195"/>
      <c r="AA12" s="195"/>
      <c r="AB12" s="195"/>
      <c r="AC12" s="195"/>
      <c r="AD12" s="199"/>
      <c r="AE12" s="200"/>
      <c r="AF12" s="201"/>
    </row>
    <row r="13" spans="1:33" s="1" customFormat="1" ht="9.75" customHeight="1">
      <c r="A13" s="3"/>
      <c r="B13" s="2"/>
      <c r="C13" s="2"/>
      <c r="D13" s="2"/>
      <c r="E13" s="10"/>
      <c r="F13" s="6"/>
      <c r="G13" s="177">
        <v>4</v>
      </c>
      <c r="H13" s="178" t="s">
        <v>14</v>
      </c>
      <c r="I13" s="179"/>
      <c r="J13" s="179"/>
      <c r="K13" s="179"/>
      <c r="L13" s="179"/>
      <c r="M13" s="180"/>
      <c r="N13" s="11"/>
      <c r="O13" s="12"/>
      <c r="P13" s="12"/>
      <c r="Q13" s="3"/>
      <c r="R13" s="2"/>
      <c r="S13" s="2"/>
      <c r="T13" s="2"/>
      <c r="U13" s="10"/>
      <c r="V13" s="6"/>
      <c r="W13" s="177">
        <v>4</v>
      </c>
      <c r="X13" s="178" t="s">
        <v>15</v>
      </c>
      <c r="Y13" s="179"/>
      <c r="Z13" s="179"/>
      <c r="AA13" s="179"/>
      <c r="AB13" s="179"/>
      <c r="AC13" s="180"/>
      <c r="AD13" s="13"/>
      <c r="AE13" s="13"/>
      <c r="AF13" s="13"/>
    </row>
    <row r="14" spans="1:33" s="1" customFormat="1" ht="9.75" customHeight="1">
      <c r="A14" s="2"/>
      <c r="B14" s="3"/>
      <c r="C14" s="2"/>
      <c r="D14" s="3"/>
      <c r="E14" s="10"/>
      <c r="F14" s="7"/>
      <c r="G14" s="177"/>
      <c r="H14" s="181"/>
      <c r="I14" s="182"/>
      <c r="J14" s="182"/>
      <c r="K14" s="182"/>
      <c r="L14" s="182"/>
      <c r="M14" s="183"/>
      <c r="N14" s="11"/>
      <c r="O14" s="12"/>
      <c r="P14" s="12"/>
      <c r="Q14" s="2"/>
      <c r="R14" s="3"/>
      <c r="S14" s="2"/>
      <c r="T14" s="3"/>
      <c r="U14" s="10"/>
      <c r="V14" s="7"/>
      <c r="W14" s="177"/>
      <c r="X14" s="181"/>
      <c r="Y14" s="182"/>
      <c r="Z14" s="182"/>
      <c r="AA14" s="182"/>
      <c r="AB14" s="182"/>
      <c r="AC14" s="183"/>
      <c r="AD14" s="13"/>
      <c r="AE14" s="13"/>
      <c r="AF14" s="13"/>
    </row>
    <row r="15" spans="1:33" s="1" customFormat="1" ht="9.75" customHeight="1">
      <c r="A15" s="2"/>
      <c r="B15" s="14"/>
      <c r="C15" s="2"/>
      <c r="D15" s="2"/>
      <c r="E15" s="15"/>
      <c r="F15" s="8"/>
      <c r="G15" s="177">
        <v>5</v>
      </c>
      <c r="H15" s="178" t="s">
        <v>16</v>
      </c>
      <c r="I15" s="179"/>
      <c r="J15" s="179"/>
      <c r="K15" s="179"/>
      <c r="L15" s="179"/>
      <c r="M15" s="180"/>
      <c r="N15" s="11"/>
      <c r="O15" s="12"/>
      <c r="P15" s="12"/>
      <c r="Q15" s="2"/>
      <c r="R15" s="14"/>
      <c r="S15" s="2"/>
      <c r="T15" s="2"/>
      <c r="U15" s="15"/>
      <c r="V15" s="8"/>
      <c r="W15" s="177">
        <v>5</v>
      </c>
      <c r="X15" s="178" t="s">
        <v>17</v>
      </c>
      <c r="Y15" s="179"/>
      <c r="Z15" s="179"/>
      <c r="AA15" s="179"/>
      <c r="AB15" s="179"/>
      <c r="AC15" s="180"/>
      <c r="AD15" s="13"/>
      <c r="AE15" s="13"/>
      <c r="AF15" s="13"/>
    </row>
    <row r="16" spans="1:33" s="1" customFormat="1" ht="9.75" customHeight="1">
      <c r="A16" s="2"/>
      <c r="B16" s="14"/>
      <c r="C16" s="2"/>
      <c r="D16" s="3"/>
      <c r="E16" s="15" t="s">
        <v>18</v>
      </c>
      <c r="F16" s="7"/>
      <c r="G16" s="177"/>
      <c r="H16" s="181"/>
      <c r="I16" s="182"/>
      <c r="J16" s="182"/>
      <c r="K16" s="182"/>
      <c r="L16" s="182"/>
      <c r="M16" s="183"/>
      <c r="N16" s="11"/>
      <c r="O16" s="12"/>
      <c r="P16" s="12"/>
      <c r="Q16" s="2"/>
      <c r="R16" s="14"/>
      <c r="S16" s="2"/>
      <c r="T16" s="3"/>
      <c r="U16" s="187" t="s">
        <v>19</v>
      </c>
      <c r="V16" s="7"/>
      <c r="W16" s="177"/>
      <c r="X16" s="181"/>
      <c r="Y16" s="182"/>
      <c r="Z16" s="182"/>
      <c r="AA16" s="182"/>
      <c r="AB16" s="182"/>
      <c r="AC16" s="183"/>
      <c r="AD16" s="13"/>
      <c r="AE16" s="13"/>
      <c r="AF16" s="13"/>
    </row>
    <row r="17" spans="1:32" s="1" customFormat="1" ht="9.75" customHeight="1">
      <c r="A17" s="2"/>
      <c r="B17" s="2"/>
      <c r="C17" s="2"/>
      <c r="D17" s="2"/>
      <c r="E17" s="16"/>
      <c r="F17" s="8"/>
      <c r="G17" s="177">
        <v>6</v>
      </c>
      <c r="H17" s="178" t="s">
        <v>20</v>
      </c>
      <c r="I17" s="179"/>
      <c r="J17" s="179"/>
      <c r="K17" s="179"/>
      <c r="L17" s="179"/>
      <c r="M17" s="180"/>
      <c r="N17" s="11"/>
      <c r="O17" s="12"/>
      <c r="P17" s="12"/>
      <c r="Q17" s="2"/>
      <c r="R17" s="2"/>
      <c r="S17" s="2"/>
      <c r="T17" s="2"/>
      <c r="U17" s="188"/>
      <c r="V17" s="8"/>
      <c r="W17" s="177">
        <v>6</v>
      </c>
      <c r="X17" s="178" t="s">
        <v>21</v>
      </c>
      <c r="Y17" s="179"/>
      <c r="Z17" s="179"/>
      <c r="AA17" s="179"/>
      <c r="AB17" s="179"/>
      <c r="AC17" s="180"/>
      <c r="AD17" s="13"/>
      <c r="AE17" s="13"/>
      <c r="AF17" s="13"/>
    </row>
    <row r="18" spans="1:32" s="1" customFormat="1" ht="9.75" customHeight="1">
      <c r="A18" s="2"/>
      <c r="B18" s="2"/>
      <c r="C18" s="2"/>
      <c r="D18" s="2"/>
      <c r="F18" s="7"/>
      <c r="G18" s="177"/>
      <c r="H18" s="181"/>
      <c r="I18" s="182"/>
      <c r="J18" s="182"/>
      <c r="K18" s="182"/>
      <c r="L18" s="182"/>
      <c r="M18" s="183"/>
      <c r="N18" s="11"/>
      <c r="O18" s="12"/>
      <c r="P18" s="12"/>
      <c r="Q18" s="2"/>
      <c r="R18" s="2"/>
      <c r="S18" s="2"/>
      <c r="T18" s="2"/>
      <c r="V18" s="7"/>
      <c r="W18" s="177"/>
      <c r="X18" s="181"/>
      <c r="Y18" s="182"/>
      <c r="Z18" s="182"/>
      <c r="AA18" s="182"/>
      <c r="AB18" s="182"/>
      <c r="AC18" s="183"/>
      <c r="AD18" s="13"/>
      <c r="AE18" s="13"/>
      <c r="AF18" s="13"/>
    </row>
    <row r="19" spans="1:32" s="1" customFormat="1" ht="9.75" customHeight="1">
      <c r="A19" s="2"/>
      <c r="B19" s="2"/>
      <c r="C19" s="2"/>
      <c r="D19" s="3"/>
      <c r="E19" s="2"/>
      <c r="F19" s="8"/>
      <c r="G19" s="177">
        <v>7</v>
      </c>
      <c r="H19" s="178" t="s">
        <v>22</v>
      </c>
      <c r="I19" s="184"/>
      <c r="J19" s="184"/>
      <c r="K19" s="184"/>
      <c r="L19" s="184"/>
      <c r="M19" s="185"/>
      <c r="N19" s="12"/>
      <c r="O19" s="13"/>
      <c r="P19" s="13"/>
      <c r="Q19" s="2"/>
      <c r="R19" s="2"/>
      <c r="S19" s="2"/>
      <c r="T19" s="2"/>
      <c r="U19" s="2"/>
      <c r="V19" s="8"/>
      <c r="W19" s="177">
        <v>7</v>
      </c>
      <c r="X19" s="178" t="s">
        <v>23</v>
      </c>
      <c r="Y19" s="179"/>
      <c r="Z19" s="179"/>
      <c r="AA19" s="179"/>
      <c r="AB19" s="179"/>
      <c r="AC19" s="180"/>
      <c r="AD19" s="13"/>
      <c r="AE19" s="13"/>
      <c r="AF19" s="13"/>
    </row>
    <row r="20" spans="1:32" s="1" customFormat="1" ht="9.75" customHeight="1">
      <c r="A20" s="2"/>
      <c r="B20" s="2"/>
      <c r="C20" s="2"/>
      <c r="D20" s="3"/>
      <c r="E20" s="2"/>
      <c r="F20" s="2"/>
      <c r="G20" s="177"/>
      <c r="H20" s="186"/>
      <c r="I20" s="175"/>
      <c r="J20" s="175"/>
      <c r="K20" s="175"/>
      <c r="L20" s="175"/>
      <c r="M20" s="176"/>
      <c r="N20" s="12"/>
      <c r="O20" s="13"/>
      <c r="P20" s="13"/>
      <c r="Q20" s="2"/>
      <c r="R20" s="2"/>
      <c r="S20" s="2"/>
      <c r="T20" s="2"/>
      <c r="U20" s="2"/>
      <c r="V20" s="2"/>
      <c r="W20" s="177"/>
      <c r="X20" s="181"/>
      <c r="Y20" s="182"/>
      <c r="Z20" s="182"/>
      <c r="AA20" s="182"/>
      <c r="AB20" s="182"/>
      <c r="AC20" s="183"/>
      <c r="AD20" s="13"/>
      <c r="AE20" s="13"/>
      <c r="AF20" s="13"/>
    </row>
    <row r="21" spans="1:32" s="1" customFormat="1" ht="9.75" customHeight="1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12"/>
      <c r="O21" s="12"/>
      <c r="P21" s="12"/>
      <c r="Q21" s="2"/>
      <c r="R21" s="2"/>
      <c r="S21" s="3"/>
      <c r="T21" s="3"/>
      <c r="U21" s="3"/>
      <c r="V21" s="3"/>
      <c r="W21" s="3"/>
      <c r="X21" s="3"/>
      <c r="Y21" s="3"/>
      <c r="Z21" s="3"/>
      <c r="AD21" s="13"/>
      <c r="AE21" s="13"/>
      <c r="AF21" s="13"/>
    </row>
    <row r="22" spans="1:32" s="1" customFormat="1" ht="9.75" customHeight="1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12"/>
      <c r="O22" s="12"/>
      <c r="P22" s="12"/>
      <c r="Q22" s="2"/>
      <c r="R22" s="2"/>
      <c r="S22" s="3"/>
      <c r="T22" s="3"/>
      <c r="U22" s="3"/>
      <c r="V22" s="3"/>
      <c r="W22" s="3"/>
      <c r="X22" s="3"/>
      <c r="Y22" s="3"/>
      <c r="Z22" s="3"/>
      <c r="AD22" s="13"/>
      <c r="AE22" s="13"/>
      <c r="AF22" s="13"/>
    </row>
    <row r="23" spans="1:32" s="1" customFormat="1" ht="9.75" customHeight="1">
      <c r="A23" s="2"/>
      <c r="B23" s="2"/>
      <c r="C23" s="2"/>
      <c r="D23" s="2"/>
      <c r="E23" s="189" t="s">
        <v>24</v>
      </c>
      <c r="F23" s="168"/>
      <c r="G23" s="168"/>
      <c r="H23" s="168"/>
      <c r="I23" s="168"/>
      <c r="J23" s="168"/>
      <c r="K23" s="168"/>
      <c r="L23" s="168"/>
      <c r="M23" s="169"/>
      <c r="N23" s="11"/>
      <c r="O23" s="12"/>
      <c r="P23" s="12"/>
      <c r="Q23" s="2"/>
      <c r="R23" s="2"/>
      <c r="S23" s="3"/>
      <c r="T23" s="3"/>
      <c r="U23" s="189" t="s">
        <v>25</v>
      </c>
      <c r="V23" s="168"/>
      <c r="W23" s="168"/>
      <c r="X23" s="168"/>
      <c r="Y23" s="168"/>
      <c r="Z23" s="168"/>
      <c r="AA23" s="168"/>
      <c r="AB23" s="168"/>
      <c r="AC23" s="169"/>
      <c r="AD23" s="11"/>
      <c r="AE23" s="13"/>
      <c r="AF23" s="13"/>
    </row>
    <row r="24" spans="1:32" s="1" customFormat="1" ht="9.75" customHeight="1">
      <c r="A24" s="2"/>
      <c r="B24" s="2"/>
      <c r="C24" s="2"/>
      <c r="D24" s="2"/>
      <c r="E24" s="170"/>
      <c r="F24" s="171"/>
      <c r="G24" s="171"/>
      <c r="H24" s="171"/>
      <c r="I24" s="171"/>
      <c r="J24" s="171"/>
      <c r="K24" s="171"/>
      <c r="L24" s="171"/>
      <c r="M24" s="172"/>
      <c r="N24" s="11"/>
      <c r="O24" s="12"/>
      <c r="P24" s="12"/>
      <c r="Q24" s="2"/>
      <c r="R24" s="2"/>
      <c r="S24" s="2"/>
      <c r="T24" s="2"/>
      <c r="U24" s="170"/>
      <c r="V24" s="171"/>
      <c r="W24" s="171"/>
      <c r="X24" s="171"/>
      <c r="Y24" s="171"/>
      <c r="Z24" s="171"/>
      <c r="AA24" s="171"/>
      <c r="AB24" s="171"/>
      <c r="AC24" s="172"/>
      <c r="AD24" s="11"/>
      <c r="AE24" s="13"/>
      <c r="AF24" s="13"/>
    </row>
    <row r="25" spans="1:32" s="1" customFormat="1" ht="9.75" customHeight="1">
      <c r="A25" s="2"/>
      <c r="B25" s="2"/>
      <c r="C25" s="2"/>
      <c r="D25" s="2"/>
      <c r="N25" s="12"/>
      <c r="O25" s="12"/>
      <c r="P25" s="12"/>
      <c r="Q25" s="2"/>
      <c r="R25" s="2"/>
      <c r="S25" s="2"/>
      <c r="T25" s="3"/>
      <c r="V25" s="1" t="s">
        <v>26</v>
      </c>
      <c r="AD25" s="12"/>
      <c r="AE25" s="13"/>
      <c r="AF25" s="13"/>
    </row>
    <row r="26" spans="1:32" s="1" customFormat="1" ht="9.75" customHeight="1">
      <c r="A26" s="2"/>
      <c r="B26" s="2"/>
      <c r="C26" s="2"/>
      <c r="D26" s="2"/>
      <c r="F26" s="6"/>
      <c r="G26" s="177">
        <v>1</v>
      </c>
      <c r="H26" s="178" t="s">
        <v>303</v>
      </c>
      <c r="I26" s="179"/>
      <c r="J26" s="179"/>
      <c r="K26" s="179"/>
      <c r="L26" s="179"/>
      <c r="M26" s="180"/>
      <c r="N26" s="11"/>
      <c r="O26" s="12"/>
      <c r="P26" s="12"/>
      <c r="Q26" s="2"/>
      <c r="R26" s="2"/>
      <c r="S26" s="2"/>
      <c r="T26" s="3"/>
      <c r="V26" s="6"/>
      <c r="W26" s="177">
        <v>1</v>
      </c>
      <c r="X26" s="178" t="s">
        <v>27</v>
      </c>
      <c r="Y26" s="179"/>
      <c r="Z26" s="179"/>
      <c r="AA26" s="179"/>
      <c r="AB26" s="179"/>
      <c r="AC26" s="180"/>
      <c r="AD26" s="12"/>
      <c r="AE26" s="13"/>
      <c r="AF26" s="13"/>
    </row>
    <row r="27" spans="1:32" s="1" customFormat="1" ht="9.75" customHeight="1">
      <c r="A27" s="2"/>
      <c r="B27" s="3"/>
      <c r="C27" s="2"/>
      <c r="D27" s="2"/>
      <c r="F27" s="7"/>
      <c r="G27" s="177"/>
      <c r="H27" s="181"/>
      <c r="I27" s="182"/>
      <c r="J27" s="182"/>
      <c r="K27" s="182"/>
      <c r="L27" s="182"/>
      <c r="M27" s="183"/>
      <c r="N27" s="11"/>
      <c r="O27" s="12"/>
      <c r="P27" s="12"/>
      <c r="Q27" s="2"/>
      <c r="R27" s="2"/>
      <c r="S27" s="2"/>
      <c r="T27" s="2"/>
      <c r="V27" s="7"/>
      <c r="W27" s="177"/>
      <c r="X27" s="181"/>
      <c r="Y27" s="182"/>
      <c r="Z27" s="182"/>
      <c r="AA27" s="182"/>
      <c r="AB27" s="182"/>
      <c r="AC27" s="183"/>
      <c r="AD27" s="12"/>
      <c r="AE27" s="13"/>
      <c r="AF27" s="13"/>
    </row>
    <row r="28" spans="1:32" s="1" customFormat="1" ht="9.75" customHeight="1">
      <c r="A28" s="2"/>
      <c r="B28" s="2"/>
      <c r="C28" s="2"/>
      <c r="D28" s="2"/>
      <c r="E28" s="187" t="s">
        <v>28</v>
      </c>
      <c r="F28" s="8"/>
      <c r="G28" s="177">
        <v>2</v>
      </c>
      <c r="H28" s="192" t="s">
        <v>306</v>
      </c>
      <c r="I28" s="184"/>
      <c r="J28" s="184"/>
      <c r="K28" s="184"/>
      <c r="L28" s="184"/>
      <c r="M28" s="185"/>
      <c r="N28" s="11"/>
      <c r="O28" s="12"/>
      <c r="P28" s="12"/>
      <c r="Q28" s="2"/>
      <c r="R28" s="3"/>
      <c r="S28" s="2"/>
      <c r="T28" s="3"/>
      <c r="U28" s="187" t="s">
        <v>30</v>
      </c>
      <c r="V28" s="8"/>
      <c r="W28" s="177">
        <v>2</v>
      </c>
      <c r="X28" s="192" t="s">
        <v>31</v>
      </c>
      <c r="Y28" s="184"/>
      <c r="Z28" s="184"/>
      <c r="AA28" s="184"/>
      <c r="AB28" s="184"/>
      <c r="AC28" s="185"/>
      <c r="AD28" s="12"/>
      <c r="AE28" s="13"/>
      <c r="AF28" s="13"/>
    </row>
    <row r="29" spans="1:32" s="1" customFormat="1" ht="9.75" customHeight="1" thickBot="1">
      <c r="A29" s="2"/>
      <c r="B29" s="2"/>
      <c r="C29" s="2"/>
      <c r="D29" s="2"/>
      <c r="E29" s="187"/>
      <c r="F29" s="7"/>
      <c r="G29" s="177"/>
      <c r="H29" s="186"/>
      <c r="I29" s="175"/>
      <c r="J29" s="175"/>
      <c r="K29" s="175"/>
      <c r="L29" s="175"/>
      <c r="M29" s="176"/>
      <c r="N29" s="11"/>
      <c r="O29" s="12"/>
      <c r="P29" s="12"/>
      <c r="Q29" s="2"/>
      <c r="R29" s="2"/>
      <c r="S29" s="2"/>
      <c r="T29" s="2"/>
      <c r="U29" s="187"/>
      <c r="V29" s="7"/>
      <c r="W29" s="177"/>
      <c r="X29" s="186"/>
      <c r="Y29" s="175"/>
      <c r="Z29" s="175"/>
      <c r="AA29" s="175"/>
      <c r="AB29" s="175"/>
      <c r="AC29" s="176"/>
      <c r="AD29" s="12"/>
      <c r="AE29" s="13"/>
      <c r="AF29" s="13"/>
    </row>
    <row r="30" spans="1:32" s="1" customFormat="1" ht="9.75" customHeight="1">
      <c r="A30" s="2"/>
      <c r="B30" s="2"/>
      <c r="C30" s="2"/>
      <c r="D30" s="2"/>
      <c r="E30" s="9"/>
      <c r="F30" s="8"/>
      <c r="G30" s="193" t="s">
        <v>10</v>
      </c>
      <c r="H30" s="194" t="s">
        <v>32</v>
      </c>
      <c r="I30" s="195"/>
      <c r="J30" s="195"/>
      <c r="K30" s="195"/>
      <c r="L30" s="195"/>
      <c r="M30" s="195"/>
      <c r="N30" s="196" t="s">
        <v>12</v>
      </c>
      <c r="O30" s="197"/>
      <c r="P30" s="198"/>
      <c r="Q30" s="2"/>
      <c r="R30" s="2"/>
      <c r="S30" s="2"/>
      <c r="T30" s="2"/>
      <c r="U30" s="9"/>
      <c r="V30" s="8"/>
      <c r="W30" s="193" t="s">
        <v>10</v>
      </c>
      <c r="X30" s="194" t="s">
        <v>33</v>
      </c>
      <c r="Y30" s="195"/>
      <c r="Z30" s="195"/>
      <c r="AA30" s="195"/>
      <c r="AB30" s="195"/>
      <c r="AC30" s="195"/>
      <c r="AD30" s="196" t="s">
        <v>12</v>
      </c>
      <c r="AE30" s="197"/>
      <c r="AF30" s="198"/>
    </row>
    <row r="31" spans="1:32" s="1" customFormat="1" ht="9.75" customHeight="1" thickBot="1">
      <c r="A31" s="2"/>
      <c r="B31" s="2"/>
      <c r="C31" s="2"/>
      <c r="D31" s="2"/>
      <c r="E31" s="9"/>
      <c r="G31" s="193"/>
      <c r="H31" s="194"/>
      <c r="I31" s="195"/>
      <c r="J31" s="195"/>
      <c r="K31" s="195"/>
      <c r="L31" s="195"/>
      <c r="M31" s="195"/>
      <c r="N31" s="199"/>
      <c r="O31" s="200"/>
      <c r="P31" s="201"/>
      <c r="Q31" s="2"/>
      <c r="R31" s="2"/>
      <c r="S31" s="2"/>
      <c r="T31" s="2"/>
      <c r="U31" s="9"/>
      <c r="W31" s="193"/>
      <c r="X31" s="194"/>
      <c r="Y31" s="195"/>
      <c r="Z31" s="195"/>
      <c r="AA31" s="195"/>
      <c r="AB31" s="195"/>
      <c r="AC31" s="195"/>
      <c r="AD31" s="199"/>
      <c r="AE31" s="200"/>
      <c r="AF31" s="201"/>
    </row>
    <row r="32" spans="1:32" s="1" customFormat="1" ht="9.75" customHeight="1">
      <c r="A32" s="3"/>
      <c r="B32" s="2"/>
      <c r="C32" s="2"/>
      <c r="D32" s="2"/>
      <c r="E32" s="10"/>
      <c r="F32" s="6"/>
      <c r="G32" s="177">
        <v>4</v>
      </c>
      <c r="H32" s="178" t="s">
        <v>34</v>
      </c>
      <c r="I32" s="168"/>
      <c r="J32" s="168"/>
      <c r="K32" s="168"/>
      <c r="L32" s="168"/>
      <c r="M32" s="168"/>
      <c r="N32" s="5"/>
      <c r="O32" s="2"/>
      <c r="P32" s="2"/>
      <c r="Q32" s="3"/>
      <c r="R32" s="2"/>
      <c r="S32" s="2"/>
      <c r="T32" s="2"/>
      <c r="U32" s="10"/>
      <c r="V32" s="6"/>
      <c r="W32" s="177">
        <v>4</v>
      </c>
      <c r="X32" s="167" t="s">
        <v>35</v>
      </c>
      <c r="Y32" s="212"/>
      <c r="Z32" s="212"/>
      <c r="AA32" s="212"/>
      <c r="AB32" s="212"/>
      <c r="AC32" s="213"/>
      <c r="AD32" s="2"/>
    </row>
    <row r="33" spans="1:49" s="1" customFormat="1" ht="9.75" customHeight="1">
      <c r="A33" s="2"/>
      <c r="B33" s="3"/>
      <c r="C33" s="2"/>
      <c r="D33" s="3"/>
      <c r="E33" s="10"/>
      <c r="F33" s="7"/>
      <c r="G33" s="177"/>
      <c r="H33" s="170"/>
      <c r="I33" s="171"/>
      <c r="J33" s="171"/>
      <c r="K33" s="171"/>
      <c r="L33" s="171"/>
      <c r="M33" s="171"/>
      <c r="N33" s="5"/>
      <c r="O33" s="2"/>
      <c r="P33" s="2"/>
      <c r="R33" s="3"/>
      <c r="S33" s="2"/>
      <c r="T33" s="3"/>
      <c r="U33" s="10"/>
      <c r="V33" s="7"/>
      <c r="W33" s="177"/>
      <c r="X33" s="214"/>
      <c r="Y33" s="215"/>
      <c r="Z33" s="215"/>
      <c r="AA33" s="215"/>
      <c r="AB33" s="215"/>
      <c r="AC33" s="216"/>
      <c r="AD33" s="2"/>
    </row>
    <row r="34" spans="1:49" s="1" customFormat="1" ht="9.75" customHeight="1">
      <c r="A34" s="2"/>
      <c r="B34" s="14"/>
      <c r="C34" s="2"/>
      <c r="D34" s="2"/>
      <c r="E34" s="15"/>
      <c r="F34" s="8"/>
      <c r="G34" s="217">
        <v>5</v>
      </c>
      <c r="H34" s="178" t="s">
        <v>36</v>
      </c>
      <c r="I34" s="179"/>
      <c r="J34" s="179"/>
      <c r="K34" s="179"/>
      <c r="L34" s="179"/>
      <c r="M34" s="180"/>
      <c r="N34" s="3"/>
      <c r="O34" s="2"/>
      <c r="P34" s="2"/>
      <c r="R34" s="14"/>
      <c r="S34" s="2"/>
      <c r="T34" s="2"/>
      <c r="U34" s="15"/>
      <c r="V34" s="8"/>
      <c r="W34" s="217">
        <v>5</v>
      </c>
      <c r="X34" s="178" t="s">
        <v>37</v>
      </c>
      <c r="Y34" s="179"/>
      <c r="Z34" s="179"/>
      <c r="AA34" s="179"/>
      <c r="AB34" s="179"/>
      <c r="AC34" s="180"/>
      <c r="AD34" s="2"/>
    </row>
    <row r="35" spans="1:49" s="1" customFormat="1" ht="9.75" customHeight="1">
      <c r="A35" s="2"/>
      <c r="B35" s="14"/>
      <c r="C35" s="2"/>
      <c r="D35" s="3"/>
      <c r="E35" s="187" t="s">
        <v>38</v>
      </c>
      <c r="F35" s="7"/>
      <c r="G35" s="217"/>
      <c r="H35" s="181"/>
      <c r="I35" s="182"/>
      <c r="J35" s="182"/>
      <c r="K35" s="182"/>
      <c r="L35" s="182"/>
      <c r="M35" s="183"/>
      <c r="N35" s="3"/>
      <c r="O35" s="2"/>
      <c r="P35" s="2"/>
      <c r="R35" s="14"/>
      <c r="S35" s="2"/>
      <c r="T35" s="3"/>
      <c r="U35" s="187" t="s">
        <v>39</v>
      </c>
      <c r="V35" s="7"/>
      <c r="W35" s="217"/>
      <c r="X35" s="181"/>
      <c r="Y35" s="182"/>
      <c r="Z35" s="182"/>
      <c r="AA35" s="182"/>
      <c r="AB35" s="182"/>
      <c r="AC35" s="183"/>
      <c r="AD35" s="2"/>
    </row>
    <row r="36" spans="1:49" s="1" customFormat="1" ht="10.5" customHeight="1">
      <c r="B36" s="2"/>
      <c r="C36" s="17"/>
      <c r="D36" s="17"/>
      <c r="E36" s="188"/>
      <c r="F36" s="8"/>
      <c r="G36" s="177">
        <v>6</v>
      </c>
      <c r="H36" s="178" t="s">
        <v>40</v>
      </c>
      <c r="I36" s="179"/>
      <c r="J36" s="179"/>
      <c r="K36" s="179"/>
      <c r="L36" s="179"/>
      <c r="M36" s="180"/>
      <c r="N36" s="3"/>
      <c r="O36" s="2"/>
      <c r="P36" s="2"/>
      <c r="Q36" s="2"/>
      <c r="R36" s="2"/>
      <c r="S36" s="2"/>
      <c r="T36" s="2"/>
      <c r="U36" s="188"/>
      <c r="V36" s="8"/>
      <c r="W36" s="177">
        <v>6</v>
      </c>
      <c r="X36" s="178" t="s">
        <v>41</v>
      </c>
      <c r="Y36" s="179"/>
      <c r="Z36" s="179"/>
      <c r="AA36" s="179"/>
      <c r="AB36" s="179"/>
      <c r="AC36" s="180"/>
      <c r="AD36" s="3"/>
      <c r="AE36" s="3"/>
    </row>
    <row r="37" spans="1:49" s="1" customFormat="1" ht="10.5" customHeight="1">
      <c r="B37" s="2"/>
      <c r="C37" s="17"/>
      <c r="D37" s="17"/>
      <c r="F37" s="7"/>
      <c r="G37" s="177"/>
      <c r="H37" s="181"/>
      <c r="I37" s="182"/>
      <c r="J37" s="182"/>
      <c r="K37" s="182"/>
      <c r="L37" s="182"/>
      <c r="M37" s="183"/>
      <c r="N37" s="3"/>
      <c r="O37" s="2"/>
      <c r="P37" s="2"/>
      <c r="Q37" s="2"/>
      <c r="R37" s="2"/>
      <c r="S37" s="2"/>
      <c r="T37" s="2"/>
      <c r="V37" s="7"/>
      <c r="W37" s="177"/>
      <c r="X37" s="181"/>
      <c r="Y37" s="182"/>
      <c r="Z37" s="182"/>
      <c r="AA37" s="182"/>
      <c r="AB37" s="182"/>
      <c r="AC37" s="183"/>
      <c r="AD37" s="3"/>
      <c r="AE37" s="3"/>
    </row>
    <row r="38" spans="1:49" s="1" customFormat="1" ht="9.6" customHeight="1">
      <c r="B38" s="2"/>
      <c r="C38" s="2"/>
      <c r="D38" s="3"/>
      <c r="E38" s="2"/>
      <c r="F38" s="8"/>
      <c r="G38" s="177">
        <v>7</v>
      </c>
      <c r="H38" s="178" t="s">
        <v>42</v>
      </c>
      <c r="I38" s="179"/>
      <c r="J38" s="179"/>
      <c r="K38" s="179"/>
      <c r="L38" s="179"/>
      <c r="M38" s="180"/>
      <c r="N38" s="2"/>
      <c r="U38" s="2"/>
      <c r="V38" s="8"/>
      <c r="W38" s="177">
        <v>7</v>
      </c>
      <c r="X38" s="178" t="s">
        <v>43</v>
      </c>
      <c r="Y38" s="179"/>
      <c r="Z38" s="179"/>
      <c r="AA38" s="179"/>
      <c r="AB38" s="179"/>
      <c r="AC38" s="180"/>
      <c r="AD38" s="3"/>
      <c r="AE38" s="3"/>
    </row>
    <row r="39" spans="1:49" s="1" customFormat="1" ht="9.6" customHeight="1">
      <c r="B39" s="2"/>
      <c r="C39" s="2"/>
      <c r="D39" s="3"/>
      <c r="E39" s="2"/>
      <c r="F39" s="2"/>
      <c r="G39" s="177"/>
      <c r="H39" s="181"/>
      <c r="I39" s="182"/>
      <c r="J39" s="182"/>
      <c r="K39" s="182"/>
      <c r="L39" s="182"/>
      <c r="M39" s="183"/>
      <c r="N39" s="2"/>
      <c r="U39" s="2"/>
      <c r="V39" s="2"/>
      <c r="W39" s="177"/>
      <c r="X39" s="181"/>
      <c r="Y39" s="182"/>
      <c r="Z39" s="182"/>
      <c r="AA39" s="182"/>
      <c r="AB39" s="182"/>
      <c r="AC39" s="183"/>
      <c r="AD39" s="3"/>
      <c r="AE39" s="3"/>
    </row>
    <row r="40" spans="1:49" s="1" customFormat="1" ht="9.6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  <c r="AD40" s="3"/>
      <c r="AE40" s="3"/>
    </row>
    <row r="41" spans="1:49" s="1" customFormat="1" ht="9.6" customHeight="1">
      <c r="B41" s="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3"/>
      <c r="AB41" s="3"/>
      <c r="AC41" s="3"/>
      <c r="AD41" s="3"/>
      <c r="AE41" s="3"/>
      <c r="AK41" s="2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</row>
    <row r="42" spans="1:49" s="1" customFormat="1" ht="9.6" customHeight="1">
      <c r="B42" s="3"/>
      <c r="C42" s="2"/>
      <c r="D42" s="3"/>
      <c r="E42" s="189" t="s">
        <v>44</v>
      </c>
      <c r="F42" s="168"/>
      <c r="G42" s="168"/>
      <c r="H42" s="168"/>
      <c r="I42" s="168"/>
      <c r="J42" s="168"/>
      <c r="K42" s="168"/>
      <c r="L42" s="168"/>
      <c r="M42" s="169"/>
      <c r="N42" s="2"/>
      <c r="O42" s="3"/>
      <c r="P42" s="2"/>
      <c r="Q42" s="2"/>
      <c r="R42" s="2"/>
      <c r="AF42" s="2"/>
      <c r="AG42" s="2"/>
      <c r="AV42" s="23"/>
      <c r="AW42" s="23"/>
    </row>
    <row r="43" spans="1:49" s="1" customFormat="1" ht="9.6" customHeight="1">
      <c r="B43" s="2"/>
      <c r="C43" s="2"/>
      <c r="D43" s="2"/>
      <c r="E43" s="170"/>
      <c r="F43" s="171"/>
      <c r="G43" s="171"/>
      <c r="H43" s="171"/>
      <c r="I43" s="171"/>
      <c r="J43" s="171"/>
      <c r="K43" s="171"/>
      <c r="L43" s="171"/>
      <c r="M43" s="172"/>
      <c r="N43" s="2"/>
      <c r="O43" s="2"/>
      <c r="P43" s="2"/>
      <c r="Q43" s="2"/>
      <c r="R43" s="2"/>
      <c r="AF43" s="2"/>
      <c r="AG43" s="2"/>
      <c r="AV43" s="23"/>
      <c r="AW43" s="79"/>
    </row>
    <row r="44" spans="1:49" s="1" customFormat="1" ht="9.6" customHeight="1">
      <c r="B44" s="2"/>
      <c r="C44" s="2"/>
      <c r="D44" s="3"/>
      <c r="N44" s="2"/>
      <c r="O44" s="3"/>
      <c r="P44" s="3"/>
      <c r="Q44" s="2"/>
      <c r="R44" s="2"/>
      <c r="AF44" s="2"/>
      <c r="AG44" s="2"/>
      <c r="AV44" s="5"/>
      <c r="AW44" s="5"/>
    </row>
    <row r="45" spans="1:49" s="1" customFormat="1" ht="9.6" customHeight="1">
      <c r="B45" s="2"/>
      <c r="C45" s="2"/>
      <c r="D45" s="3"/>
      <c r="F45" s="6"/>
      <c r="G45" s="177">
        <v>1</v>
      </c>
      <c r="H45" s="178" t="s">
        <v>45</v>
      </c>
      <c r="I45" s="179"/>
      <c r="J45" s="179"/>
      <c r="K45" s="179"/>
      <c r="L45" s="179"/>
      <c r="M45" s="180"/>
      <c r="N45" s="2"/>
      <c r="O45" s="3"/>
      <c r="P45" s="3"/>
      <c r="Q45" s="2"/>
      <c r="R45" s="2"/>
      <c r="AF45" s="2"/>
      <c r="AG45" s="2"/>
      <c r="AV45" s="79"/>
      <c r="AW45" s="137"/>
    </row>
    <row r="46" spans="1:49" s="1" customFormat="1" ht="10.5" customHeight="1">
      <c r="B46" s="2"/>
      <c r="C46" s="2"/>
      <c r="D46" s="3"/>
      <c r="F46" s="7"/>
      <c r="G46" s="177"/>
      <c r="H46" s="181"/>
      <c r="I46" s="182"/>
      <c r="J46" s="182"/>
      <c r="K46" s="182"/>
      <c r="L46" s="182"/>
      <c r="M46" s="183"/>
      <c r="N46" s="2"/>
      <c r="O46" s="2"/>
      <c r="P46" s="3"/>
      <c r="Q46" s="2"/>
      <c r="R46" s="2"/>
      <c r="AF46" s="2"/>
      <c r="AG46" s="2"/>
      <c r="AV46" s="79"/>
      <c r="AW46" s="137"/>
    </row>
    <row r="47" spans="1:49" s="1" customFormat="1" ht="9.6" customHeight="1">
      <c r="B47" s="3"/>
      <c r="C47" s="2"/>
      <c r="D47" s="3"/>
      <c r="E47" s="187" t="s">
        <v>46</v>
      </c>
      <c r="F47" s="8"/>
      <c r="G47" s="177">
        <v>2</v>
      </c>
      <c r="H47" s="192" t="s">
        <v>47</v>
      </c>
      <c r="I47" s="184"/>
      <c r="J47" s="184"/>
      <c r="K47" s="184"/>
      <c r="L47" s="184"/>
      <c r="M47" s="185"/>
      <c r="N47" s="2"/>
      <c r="O47" s="3"/>
      <c r="P47" s="2"/>
      <c r="Q47" s="2"/>
      <c r="R47" s="2"/>
      <c r="AF47" s="2"/>
      <c r="AG47" s="2"/>
      <c r="AV47" s="79"/>
      <c r="AW47" s="137"/>
    </row>
    <row r="48" spans="1:49" s="1" customFormat="1" ht="9.6" customHeight="1" thickBot="1">
      <c r="A48" s="2"/>
      <c r="B48" s="2"/>
      <c r="C48" s="2"/>
      <c r="D48" s="2"/>
      <c r="E48" s="187"/>
      <c r="F48" s="7"/>
      <c r="G48" s="177"/>
      <c r="H48" s="186"/>
      <c r="I48" s="175"/>
      <c r="J48" s="175"/>
      <c r="K48" s="175"/>
      <c r="L48" s="175"/>
      <c r="M48" s="176"/>
      <c r="N48" s="2"/>
      <c r="O48" s="2"/>
      <c r="P48" s="2"/>
      <c r="Q48" s="2"/>
      <c r="R48" s="2"/>
      <c r="AF48" s="2"/>
      <c r="AG48" s="2"/>
      <c r="AV48" s="79"/>
      <c r="AW48" s="137"/>
    </row>
    <row r="49" spans="1:49" s="1" customFormat="1" ht="9.6" customHeight="1">
      <c r="A49" s="2"/>
      <c r="B49" s="2"/>
      <c r="C49" s="2"/>
      <c r="D49" s="2"/>
      <c r="E49" s="9"/>
      <c r="F49" s="8"/>
      <c r="G49" s="193" t="s">
        <v>10</v>
      </c>
      <c r="H49" s="194" t="s">
        <v>48</v>
      </c>
      <c r="I49" s="195"/>
      <c r="J49" s="195"/>
      <c r="K49" s="195"/>
      <c r="L49" s="195"/>
      <c r="M49" s="195"/>
      <c r="N49" s="196" t="s">
        <v>12</v>
      </c>
      <c r="O49" s="197"/>
      <c r="P49" s="198"/>
      <c r="Q49" s="3"/>
      <c r="R49" s="2"/>
      <c r="AF49" s="18"/>
      <c r="AG49" s="18"/>
      <c r="AV49" s="79"/>
      <c r="AW49" s="137"/>
    </row>
    <row r="50" spans="1:49" s="1" customFormat="1" ht="9.6" customHeight="1" thickBot="1">
      <c r="A50" s="2"/>
      <c r="B50" s="2"/>
      <c r="C50" s="2"/>
      <c r="D50" s="2"/>
      <c r="E50" s="9"/>
      <c r="G50" s="193"/>
      <c r="H50" s="194"/>
      <c r="I50" s="195"/>
      <c r="J50" s="195"/>
      <c r="K50" s="195"/>
      <c r="L50" s="195"/>
      <c r="M50" s="195"/>
      <c r="N50" s="199"/>
      <c r="O50" s="200"/>
      <c r="P50" s="201"/>
      <c r="Q50" s="3"/>
      <c r="R50" s="4"/>
      <c r="AF50" s="5"/>
      <c r="AG50" s="5"/>
      <c r="AV50" s="79"/>
      <c r="AW50" s="137"/>
    </row>
    <row r="51" spans="1:49" s="1" customFormat="1" ht="10.5" customHeight="1">
      <c r="A51" s="3"/>
      <c r="B51" s="2"/>
      <c r="C51" s="2"/>
      <c r="D51" s="2"/>
      <c r="E51" s="10"/>
      <c r="F51" s="6"/>
      <c r="G51" s="177">
        <v>4</v>
      </c>
      <c r="H51" s="178" t="s">
        <v>49</v>
      </c>
      <c r="I51" s="179"/>
      <c r="J51" s="179"/>
      <c r="K51" s="179"/>
      <c r="L51" s="179"/>
      <c r="M51" s="180"/>
      <c r="N51" s="2"/>
      <c r="O51" s="3"/>
      <c r="P51" s="2"/>
      <c r="Q51" s="3"/>
      <c r="R51" s="5"/>
      <c r="AF51" s="5"/>
      <c r="AG51" s="5"/>
      <c r="AV51" s="132"/>
      <c r="AW51" s="132"/>
    </row>
    <row r="52" spans="1:49" s="1" customFormat="1" ht="10.5" customHeight="1">
      <c r="A52" s="2"/>
      <c r="B52" s="3"/>
      <c r="C52" s="2"/>
      <c r="D52" s="3"/>
      <c r="E52" s="10"/>
      <c r="F52" s="7"/>
      <c r="G52" s="177"/>
      <c r="H52" s="181"/>
      <c r="I52" s="182"/>
      <c r="J52" s="182"/>
      <c r="K52" s="182"/>
      <c r="L52" s="182"/>
      <c r="M52" s="183"/>
      <c r="N52" s="2"/>
      <c r="O52" s="2"/>
      <c r="P52" s="2"/>
      <c r="Q52" s="2"/>
      <c r="R52" s="2"/>
      <c r="AF52" s="2"/>
      <c r="AG52" s="2"/>
      <c r="AV52" s="132"/>
      <c r="AW52" s="132"/>
    </row>
    <row r="53" spans="1:49" s="1" customFormat="1" ht="10.5" customHeight="1">
      <c r="A53" s="2"/>
      <c r="B53" s="14"/>
      <c r="C53" s="2"/>
      <c r="D53" s="2"/>
      <c r="E53" s="15"/>
      <c r="F53" s="8"/>
      <c r="G53" s="177">
        <v>5</v>
      </c>
      <c r="H53" s="178" t="s">
        <v>50</v>
      </c>
      <c r="I53" s="184"/>
      <c r="J53" s="184"/>
      <c r="K53" s="184"/>
      <c r="L53" s="184"/>
      <c r="M53" s="185"/>
      <c r="N53" s="2"/>
      <c r="O53" s="3"/>
      <c r="P53" s="2"/>
      <c r="Q53" s="2"/>
      <c r="R53" s="2"/>
      <c r="AF53" s="18"/>
      <c r="AG53" s="18"/>
      <c r="AV53" s="132"/>
      <c r="AW53" s="132"/>
    </row>
    <row r="54" spans="1:49" s="1" customFormat="1" ht="9.6" customHeight="1">
      <c r="A54" s="2"/>
      <c r="B54" s="14"/>
      <c r="C54" s="2"/>
      <c r="D54" s="3"/>
      <c r="E54" s="187" t="s">
        <v>51</v>
      </c>
      <c r="F54" s="7"/>
      <c r="G54" s="177"/>
      <c r="H54" s="186"/>
      <c r="I54" s="175"/>
      <c r="J54" s="175"/>
      <c r="K54" s="175"/>
      <c r="L54" s="175"/>
      <c r="M54" s="176"/>
      <c r="AF54" s="18"/>
      <c r="AG54" s="18"/>
      <c r="AV54" s="3"/>
      <c r="AW54" s="3"/>
    </row>
    <row r="55" spans="1:49" s="1" customFormat="1" ht="9.6" customHeight="1">
      <c r="B55" s="2"/>
      <c r="C55" s="2"/>
      <c r="D55" s="2"/>
      <c r="E55" s="188"/>
      <c r="F55" s="8"/>
      <c r="G55" s="177">
        <v>6</v>
      </c>
      <c r="H55" s="178" t="s">
        <v>52</v>
      </c>
      <c r="I55" s="179"/>
      <c r="J55" s="179"/>
      <c r="K55" s="179"/>
      <c r="L55" s="179"/>
      <c r="M55" s="180"/>
      <c r="AF55" s="18"/>
      <c r="AG55" s="18"/>
      <c r="AV55" s="2"/>
      <c r="AW55" s="2"/>
    </row>
    <row r="56" spans="1:49" s="1" customFormat="1" ht="9.6" customHeight="1">
      <c r="B56" s="2"/>
      <c r="C56" s="2"/>
      <c r="D56" s="2"/>
      <c r="F56" s="7"/>
      <c r="G56" s="177"/>
      <c r="H56" s="181"/>
      <c r="I56" s="182"/>
      <c r="J56" s="182"/>
      <c r="K56" s="182"/>
      <c r="L56" s="182"/>
      <c r="M56" s="183"/>
      <c r="AF56" s="18"/>
      <c r="AG56" s="18"/>
      <c r="AV56" s="2"/>
      <c r="AW56" s="2"/>
    </row>
    <row r="57" spans="1:49" s="1" customFormat="1" ht="9.6" customHeight="1">
      <c r="B57" s="2"/>
      <c r="C57" s="2"/>
      <c r="D57" s="2"/>
      <c r="E57" s="2"/>
      <c r="F57" s="8"/>
      <c r="G57" s="177">
        <v>7</v>
      </c>
      <c r="H57" s="178" t="s">
        <v>53</v>
      </c>
      <c r="I57" s="179"/>
      <c r="J57" s="179"/>
      <c r="K57" s="179"/>
      <c r="L57" s="179"/>
      <c r="M57" s="180"/>
      <c r="AF57" s="18"/>
      <c r="AG57" s="18"/>
    </row>
    <row r="58" spans="1:49" s="1" customFormat="1" ht="9.6" customHeight="1">
      <c r="B58" s="2"/>
      <c r="C58" s="2"/>
      <c r="D58" s="2"/>
      <c r="E58" s="2"/>
      <c r="F58" s="2"/>
      <c r="G58" s="177"/>
      <c r="H58" s="181"/>
      <c r="I58" s="182"/>
      <c r="J58" s="182"/>
      <c r="K58" s="182"/>
      <c r="L58" s="182"/>
      <c r="M58" s="183"/>
      <c r="AA58" s="3"/>
      <c r="AB58" s="3"/>
      <c r="AC58" s="3"/>
      <c r="AD58" s="2"/>
      <c r="AE58" s="19"/>
      <c r="AF58" s="18"/>
      <c r="AG58" s="18"/>
    </row>
    <row r="59" spans="1:49" ht="9.6" customHeight="1">
      <c r="B59" s="20"/>
      <c r="C59" s="20"/>
      <c r="D59" s="20"/>
      <c r="E59" s="20"/>
      <c r="F59" s="21"/>
      <c r="G59" s="22"/>
      <c r="H59" s="23"/>
      <c r="I59" s="20"/>
      <c r="J59" s="20"/>
      <c r="K59" s="20"/>
      <c r="L59" s="20"/>
      <c r="M59" s="20"/>
      <c r="AA59" s="21"/>
      <c r="AB59" s="21"/>
      <c r="AC59" s="21"/>
      <c r="AD59" s="20"/>
      <c r="AE59" s="24"/>
      <c r="AF59" s="25"/>
      <c r="AG59" s="25"/>
    </row>
    <row r="61" spans="1:49">
      <c r="E61" s="202" t="s">
        <v>261</v>
      </c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</row>
    <row r="62" spans="1:49">
      <c r="E62" s="204" t="s">
        <v>274</v>
      </c>
      <c r="F62" s="205"/>
      <c r="G62" s="205"/>
      <c r="H62" s="205"/>
      <c r="I62" s="205"/>
      <c r="J62" s="205"/>
      <c r="K62" s="205"/>
      <c r="L62" s="205"/>
      <c r="M62" s="205"/>
      <c r="N62" s="206"/>
      <c r="O62" s="206"/>
      <c r="P62" s="206"/>
      <c r="Q62" s="206"/>
    </row>
    <row r="63" spans="1:49">
      <c r="E63" s="207" t="s">
        <v>176</v>
      </c>
      <c r="F63" s="184"/>
      <c r="G63" s="184"/>
      <c r="H63" s="185"/>
      <c r="I63" s="208" t="s">
        <v>253</v>
      </c>
      <c r="J63" s="174"/>
      <c r="K63" s="209"/>
      <c r="L63" s="124"/>
      <c r="M63" s="173" t="s">
        <v>178</v>
      </c>
      <c r="N63" s="174"/>
      <c r="O63" s="174"/>
      <c r="P63" s="174"/>
      <c r="Q63" s="125"/>
    </row>
    <row r="64" spans="1:49">
      <c r="E64" s="186"/>
      <c r="F64" s="175"/>
      <c r="G64" s="175"/>
      <c r="H64" s="176"/>
      <c r="I64" s="210"/>
      <c r="J64" s="206"/>
      <c r="K64" s="211"/>
      <c r="L64" s="164" t="s">
        <v>254</v>
      </c>
      <c r="M64" s="175"/>
      <c r="N64" s="175"/>
      <c r="O64" s="175"/>
      <c r="P64" s="175"/>
      <c r="Q64" s="176"/>
    </row>
    <row r="65" spans="5:17">
      <c r="E65" s="126" t="s">
        <v>169</v>
      </c>
      <c r="F65" s="190" t="s">
        <v>180</v>
      </c>
      <c r="G65" s="190"/>
      <c r="H65" s="191"/>
      <c r="I65" s="127">
        <v>1</v>
      </c>
      <c r="J65" s="79" t="s">
        <v>269</v>
      </c>
      <c r="K65" s="125">
        <v>2</v>
      </c>
      <c r="L65" s="79"/>
      <c r="M65" s="79">
        <v>3</v>
      </c>
      <c r="N65" s="79">
        <v>4</v>
      </c>
      <c r="O65" s="79">
        <v>5</v>
      </c>
      <c r="P65" s="79">
        <v>3</v>
      </c>
      <c r="Q65" s="136"/>
    </row>
    <row r="66" spans="5:17">
      <c r="E66" s="126" t="s">
        <v>173</v>
      </c>
      <c r="F66" s="160" t="s">
        <v>184</v>
      </c>
      <c r="G66" s="160"/>
      <c r="H66" s="161"/>
      <c r="I66" s="127">
        <v>4</v>
      </c>
      <c r="J66" s="79" t="s">
        <v>269</v>
      </c>
      <c r="K66" s="128">
        <v>5</v>
      </c>
      <c r="L66" s="79"/>
      <c r="M66" s="79">
        <v>6</v>
      </c>
      <c r="N66" s="79">
        <v>7</v>
      </c>
      <c r="O66" s="79">
        <v>1</v>
      </c>
      <c r="P66" s="79">
        <v>6</v>
      </c>
      <c r="Q66" s="136"/>
    </row>
    <row r="67" spans="5:17">
      <c r="E67" s="126" t="s">
        <v>94</v>
      </c>
      <c r="F67" s="160" t="s">
        <v>186</v>
      </c>
      <c r="G67" s="160"/>
      <c r="H67" s="161"/>
      <c r="I67" s="127">
        <v>6</v>
      </c>
      <c r="J67" s="79" t="s">
        <v>269</v>
      </c>
      <c r="K67" s="128">
        <v>7</v>
      </c>
      <c r="L67" s="79"/>
      <c r="M67" s="79">
        <v>2</v>
      </c>
      <c r="N67" s="79">
        <v>3</v>
      </c>
      <c r="O67" s="79">
        <v>4</v>
      </c>
      <c r="P67" s="79">
        <v>2</v>
      </c>
      <c r="Q67" s="136"/>
    </row>
    <row r="68" spans="5:17">
      <c r="E68" s="126" t="s">
        <v>171</v>
      </c>
      <c r="F68" s="160" t="s">
        <v>256</v>
      </c>
      <c r="G68" s="160"/>
      <c r="H68" s="161"/>
      <c r="I68" s="127">
        <v>2</v>
      </c>
      <c r="J68" s="79" t="s">
        <v>269</v>
      </c>
      <c r="K68" s="128">
        <v>3</v>
      </c>
      <c r="L68" s="79"/>
      <c r="M68" s="79">
        <v>1</v>
      </c>
      <c r="N68" s="79">
        <v>6</v>
      </c>
      <c r="O68" s="79">
        <v>7</v>
      </c>
      <c r="P68" s="79">
        <v>1</v>
      </c>
      <c r="Q68" s="136"/>
    </row>
    <row r="69" spans="5:17">
      <c r="E69" s="126" t="s">
        <v>170</v>
      </c>
      <c r="F69" s="160" t="s">
        <v>257</v>
      </c>
      <c r="G69" s="160"/>
      <c r="H69" s="161"/>
      <c r="I69" s="127">
        <v>4</v>
      </c>
      <c r="J69" s="79" t="s">
        <v>269</v>
      </c>
      <c r="K69" s="128">
        <v>6</v>
      </c>
      <c r="L69" s="79"/>
      <c r="M69" s="79">
        <v>5</v>
      </c>
      <c r="N69" s="79">
        <v>2</v>
      </c>
      <c r="O69" s="79">
        <v>3</v>
      </c>
      <c r="P69" s="79">
        <v>5</v>
      </c>
      <c r="Q69" s="136"/>
    </row>
    <row r="70" spans="5:17">
      <c r="E70" s="126" t="s">
        <v>259</v>
      </c>
      <c r="F70" s="160" t="s">
        <v>258</v>
      </c>
      <c r="G70" s="160"/>
      <c r="H70" s="161"/>
      <c r="I70" s="127">
        <v>5</v>
      </c>
      <c r="J70" s="79" t="s">
        <v>269</v>
      </c>
      <c r="K70" s="128">
        <v>7</v>
      </c>
      <c r="L70" s="79"/>
      <c r="M70" s="79">
        <v>4</v>
      </c>
      <c r="N70" s="79">
        <v>6</v>
      </c>
      <c r="O70" s="79">
        <v>1</v>
      </c>
      <c r="P70" s="79">
        <v>4</v>
      </c>
      <c r="Q70" s="136"/>
    </row>
    <row r="71" spans="5:17">
      <c r="E71" s="130" t="s">
        <v>262</v>
      </c>
      <c r="F71" s="160" t="s">
        <v>260</v>
      </c>
      <c r="G71" s="160"/>
      <c r="H71" s="161"/>
      <c r="I71" s="132">
        <v>1</v>
      </c>
      <c r="J71" s="79" t="s">
        <v>269</v>
      </c>
      <c r="K71" s="134">
        <v>3</v>
      </c>
      <c r="L71" s="132"/>
      <c r="M71" s="132">
        <v>7</v>
      </c>
      <c r="N71" s="132">
        <v>2</v>
      </c>
      <c r="O71" s="132">
        <v>5</v>
      </c>
      <c r="P71" s="132">
        <v>7</v>
      </c>
      <c r="Q71" s="134"/>
    </row>
    <row r="72" spans="5:17">
      <c r="E72" s="130" t="s">
        <v>263</v>
      </c>
      <c r="F72" s="160" t="s">
        <v>266</v>
      </c>
      <c r="G72" s="160"/>
      <c r="H72" s="161"/>
      <c r="I72" s="132">
        <v>4</v>
      </c>
      <c r="J72" s="79" t="s">
        <v>269</v>
      </c>
      <c r="K72" s="134">
        <v>7</v>
      </c>
      <c r="L72" s="132"/>
      <c r="M72" s="132">
        <v>1</v>
      </c>
      <c r="N72" s="132">
        <v>3</v>
      </c>
      <c r="O72" s="132">
        <v>6</v>
      </c>
      <c r="P72" s="132">
        <v>1</v>
      </c>
      <c r="Q72" s="134"/>
    </row>
    <row r="73" spans="5:17">
      <c r="E73" s="130" t="s">
        <v>264</v>
      </c>
      <c r="F73" s="160" t="s">
        <v>267</v>
      </c>
      <c r="G73" s="160"/>
      <c r="H73" s="161"/>
      <c r="I73" s="132">
        <v>5</v>
      </c>
      <c r="J73" s="79" t="s">
        <v>269</v>
      </c>
      <c r="K73" s="134">
        <v>6</v>
      </c>
      <c r="L73" s="132"/>
      <c r="M73" s="132">
        <v>2</v>
      </c>
      <c r="N73" s="132">
        <v>4</v>
      </c>
      <c r="O73" s="132">
        <v>7</v>
      </c>
      <c r="P73" s="132">
        <v>2</v>
      </c>
      <c r="Q73" s="134"/>
    </row>
    <row r="74" spans="5:17">
      <c r="E74" s="131" t="s">
        <v>265</v>
      </c>
      <c r="F74" s="162" t="s">
        <v>268</v>
      </c>
      <c r="G74" s="162"/>
      <c r="H74" s="163"/>
      <c r="I74" s="133" t="s">
        <v>271</v>
      </c>
      <c r="J74" s="129" t="s">
        <v>269</v>
      </c>
      <c r="K74" s="135" t="s">
        <v>272</v>
      </c>
      <c r="L74" s="164" t="s">
        <v>270</v>
      </c>
      <c r="M74" s="165"/>
      <c r="N74" s="165"/>
      <c r="O74" s="165"/>
      <c r="P74" s="165"/>
      <c r="Q74" s="166"/>
    </row>
    <row r="75" spans="5:17">
      <c r="E75" s="167" t="s">
        <v>273</v>
      </c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9"/>
    </row>
    <row r="76" spans="5:17">
      <c r="E76" s="170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</row>
  </sheetData>
  <mergeCells count="109">
    <mergeCell ref="A1:AG1"/>
    <mergeCell ref="A2:AG2"/>
    <mergeCell ref="E4:M5"/>
    <mergeCell ref="U4:AC5"/>
    <mergeCell ref="G7:G8"/>
    <mergeCell ref="H7:M8"/>
    <mergeCell ref="W7:W8"/>
    <mergeCell ref="X7:AC8"/>
    <mergeCell ref="G11:G12"/>
    <mergeCell ref="H11:M12"/>
    <mergeCell ref="N11:P12"/>
    <mergeCell ref="W11:W12"/>
    <mergeCell ref="X11:AC12"/>
    <mergeCell ref="AD11:AF12"/>
    <mergeCell ref="E9:E10"/>
    <mergeCell ref="G9:G10"/>
    <mergeCell ref="H9:M10"/>
    <mergeCell ref="U9:U10"/>
    <mergeCell ref="W9:W10"/>
    <mergeCell ref="X9:AC10"/>
    <mergeCell ref="H17:M18"/>
    <mergeCell ref="W17:W18"/>
    <mergeCell ref="X17:AC18"/>
    <mergeCell ref="G19:G20"/>
    <mergeCell ref="H19:M20"/>
    <mergeCell ref="W19:W20"/>
    <mergeCell ref="X19:AC20"/>
    <mergeCell ref="G13:G14"/>
    <mergeCell ref="H13:M14"/>
    <mergeCell ref="W13:W14"/>
    <mergeCell ref="X13:AC14"/>
    <mergeCell ref="G15:G16"/>
    <mergeCell ref="H15:M16"/>
    <mergeCell ref="W15:W16"/>
    <mergeCell ref="X15:AC16"/>
    <mergeCell ref="U16:U17"/>
    <mergeCell ref="G17:G18"/>
    <mergeCell ref="AD30:AF31"/>
    <mergeCell ref="E28:E29"/>
    <mergeCell ref="G28:G29"/>
    <mergeCell ref="H28:M29"/>
    <mergeCell ref="U28:U29"/>
    <mergeCell ref="W28:W29"/>
    <mergeCell ref="X28:AC29"/>
    <mergeCell ref="E23:M24"/>
    <mergeCell ref="U23:AC24"/>
    <mergeCell ref="G26:G27"/>
    <mergeCell ref="H26:M27"/>
    <mergeCell ref="W26:W27"/>
    <mergeCell ref="X26:AC27"/>
    <mergeCell ref="G32:G33"/>
    <mergeCell ref="H32:M33"/>
    <mergeCell ref="W32:W33"/>
    <mergeCell ref="X32:AC33"/>
    <mergeCell ref="G34:G35"/>
    <mergeCell ref="H34:M35"/>
    <mergeCell ref="W34:W35"/>
    <mergeCell ref="X34:AC35"/>
    <mergeCell ref="G30:G31"/>
    <mergeCell ref="H30:M31"/>
    <mergeCell ref="N30:P31"/>
    <mergeCell ref="W30:W31"/>
    <mergeCell ref="X30:AC31"/>
    <mergeCell ref="X38:AC39"/>
    <mergeCell ref="E42:M43"/>
    <mergeCell ref="G45:G46"/>
    <mergeCell ref="H45:M46"/>
    <mergeCell ref="F65:H65"/>
    <mergeCell ref="E35:E36"/>
    <mergeCell ref="U35:U36"/>
    <mergeCell ref="G36:G37"/>
    <mergeCell ref="H36:M37"/>
    <mergeCell ref="W36:W37"/>
    <mergeCell ref="X36:AC37"/>
    <mergeCell ref="E47:E48"/>
    <mergeCell ref="G47:G48"/>
    <mergeCell ref="H47:M48"/>
    <mergeCell ref="G49:G50"/>
    <mergeCell ref="H49:M50"/>
    <mergeCell ref="N49:P50"/>
    <mergeCell ref="G38:G39"/>
    <mergeCell ref="H38:M39"/>
    <mergeCell ref="W38:W39"/>
    <mergeCell ref="E61:Q61"/>
    <mergeCell ref="E62:Q62"/>
    <mergeCell ref="E63:H64"/>
    <mergeCell ref="I63:K64"/>
    <mergeCell ref="M63:P63"/>
    <mergeCell ref="L64:Q64"/>
    <mergeCell ref="G57:G58"/>
    <mergeCell ref="H57:M58"/>
    <mergeCell ref="G51:G52"/>
    <mergeCell ref="H51:M52"/>
    <mergeCell ref="G53:G54"/>
    <mergeCell ref="H53:M54"/>
    <mergeCell ref="E54:E55"/>
    <mergeCell ref="G55:G56"/>
    <mergeCell ref="H55:M56"/>
    <mergeCell ref="F72:H72"/>
    <mergeCell ref="F73:H73"/>
    <mergeCell ref="F74:H74"/>
    <mergeCell ref="L74:Q74"/>
    <mergeCell ref="E75:Q76"/>
    <mergeCell ref="F66:H66"/>
    <mergeCell ref="F67:H67"/>
    <mergeCell ref="F68:H68"/>
    <mergeCell ref="F69:H69"/>
    <mergeCell ref="F70:H70"/>
    <mergeCell ref="F71:H71"/>
  </mergeCells>
  <phoneticPr fontId="3"/>
  <printOptions horizontalCentered="1"/>
  <pageMargins left="0" right="0" top="0.59055118110236227" bottom="0.1968503937007874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J127"/>
  <sheetViews>
    <sheetView view="pageBreakPreview" zoomScaleNormal="100" zoomScaleSheetLayoutView="100" workbookViewId="0">
      <selection sqref="A1:AP2"/>
    </sheetView>
  </sheetViews>
  <sheetFormatPr defaultColWidth="2.125" defaultRowHeight="13.5"/>
  <cols>
    <col min="1" max="42" width="2.25" style="1" customWidth="1"/>
    <col min="43" max="16384" width="2.125" style="1"/>
  </cols>
  <sheetData>
    <row r="1" spans="1:88">
      <c r="A1" s="21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2"/>
    </row>
    <row r="2" spans="1:8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2"/>
    </row>
    <row r="3" spans="1:88" ht="12" customHeight="1">
      <c r="AQ3" s="2"/>
    </row>
    <row r="4" spans="1:88" ht="11.25" customHeight="1">
      <c r="A4" s="189" t="s">
        <v>92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67" t="s">
        <v>93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9"/>
    </row>
    <row r="5" spans="1:88" ht="11.25" customHeight="1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T5" s="170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2"/>
    </row>
    <row r="6" spans="1:88" ht="11.2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ht="11.25" customHeight="1">
      <c r="B7" s="220" t="s">
        <v>57</v>
      </c>
      <c r="C7" s="227"/>
      <c r="D7" s="227"/>
      <c r="E7" s="227"/>
      <c r="F7" s="227"/>
      <c r="G7" s="221"/>
      <c r="H7" s="247" t="str">
        <f>IF(B9="","",B9)</f>
        <v>富士見ＳＳＳ</v>
      </c>
      <c r="I7" s="248"/>
      <c r="J7" s="248"/>
      <c r="K7" s="248"/>
      <c r="L7" s="248"/>
      <c r="M7" s="249"/>
      <c r="N7" s="247" t="str">
        <f>IF(B11="","",B11)</f>
        <v>サウス宇都宮ＳＣ</v>
      </c>
      <c r="O7" s="248"/>
      <c r="P7" s="248"/>
      <c r="Q7" s="248"/>
      <c r="R7" s="248"/>
      <c r="S7" s="249"/>
      <c r="T7" s="247" t="str">
        <f>IF(B13="","",B13)</f>
        <v>緑が丘ＹＦＣ</v>
      </c>
      <c r="U7" s="248"/>
      <c r="V7" s="248"/>
      <c r="W7" s="248"/>
      <c r="X7" s="248"/>
      <c r="Y7" s="249"/>
      <c r="Z7" s="220" t="s">
        <v>58</v>
      </c>
      <c r="AA7" s="221"/>
      <c r="AB7" s="220" t="s">
        <v>59</v>
      </c>
      <c r="AC7" s="221"/>
      <c r="AD7" s="220" t="s">
        <v>60</v>
      </c>
      <c r="AE7" s="221"/>
      <c r="AF7" s="220" t="s">
        <v>61</v>
      </c>
      <c r="AG7" s="227"/>
      <c r="AH7" s="221"/>
      <c r="AI7" s="220" t="s">
        <v>62</v>
      </c>
      <c r="AJ7" s="221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ht="11.25" customHeight="1">
      <c r="B8" s="222"/>
      <c r="C8" s="165"/>
      <c r="D8" s="165"/>
      <c r="E8" s="165"/>
      <c r="F8" s="165"/>
      <c r="G8" s="166"/>
      <c r="H8" s="250"/>
      <c r="I8" s="251"/>
      <c r="J8" s="251"/>
      <c r="K8" s="251"/>
      <c r="L8" s="251"/>
      <c r="M8" s="252"/>
      <c r="N8" s="250"/>
      <c r="O8" s="251"/>
      <c r="P8" s="251"/>
      <c r="Q8" s="251"/>
      <c r="R8" s="251"/>
      <c r="S8" s="252"/>
      <c r="T8" s="250"/>
      <c r="U8" s="251"/>
      <c r="V8" s="251"/>
      <c r="W8" s="251"/>
      <c r="X8" s="251"/>
      <c r="Y8" s="252"/>
      <c r="Z8" s="222"/>
      <c r="AA8" s="166"/>
      <c r="AB8" s="222"/>
      <c r="AC8" s="166"/>
      <c r="AD8" s="222"/>
      <c r="AE8" s="166"/>
      <c r="AF8" s="222"/>
      <c r="AG8" s="165"/>
      <c r="AH8" s="166"/>
      <c r="AI8" s="222"/>
      <c r="AJ8" s="166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11.25" customHeight="1">
      <c r="A9" s="188">
        <v>1</v>
      </c>
      <c r="B9" s="167" t="s">
        <v>289</v>
      </c>
      <c r="C9" s="235"/>
      <c r="D9" s="235"/>
      <c r="E9" s="235"/>
      <c r="F9" s="235"/>
      <c r="G9" s="236"/>
      <c r="H9" s="228"/>
      <c r="I9" s="229"/>
      <c r="J9" s="229"/>
      <c r="K9" s="229"/>
      <c r="L9" s="229"/>
      <c r="M9" s="230"/>
      <c r="N9" s="167" t="str">
        <f>IF(OR(O9="",R9=""),"",IF(O9&gt;R9,"○",IF(O9=R9,"△","●")))</f>
        <v>●</v>
      </c>
      <c r="O9" s="223">
        <v>0</v>
      </c>
      <c r="P9" s="224"/>
      <c r="Q9" s="227" t="s">
        <v>63</v>
      </c>
      <c r="R9" s="223">
        <v>2</v>
      </c>
      <c r="S9" s="221"/>
      <c r="T9" s="167" t="str">
        <f>IF(OR(U9="",X9=""),"",IF(U9&gt;X9,"○",IF(U9=X9,"△","●")))</f>
        <v>●</v>
      </c>
      <c r="U9" s="223">
        <v>0</v>
      </c>
      <c r="V9" s="224"/>
      <c r="W9" s="227" t="s">
        <v>63</v>
      </c>
      <c r="X9" s="223">
        <v>4</v>
      </c>
      <c r="Y9" s="221"/>
      <c r="Z9" s="220">
        <f>COUNTIF($H9:$Y9,"○")*3+COUNTIF($H9:$Y9,"△")*1</f>
        <v>0</v>
      </c>
      <c r="AA9" s="221"/>
      <c r="AB9" s="220">
        <f>SUM(I9,O9,U9)</f>
        <v>0</v>
      </c>
      <c r="AC9" s="221"/>
      <c r="AD9" s="220">
        <f>SUM(L9,R9,X9)</f>
        <v>6</v>
      </c>
      <c r="AE9" s="221"/>
      <c r="AF9" s="220">
        <f>AB9-AD9</f>
        <v>-6</v>
      </c>
      <c r="AG9" s="227"/>
      <c r="AH9" s="221"/>
      <c r="AI9" s="220">
        <v>3</v>
      </c>
      <c r="AJ9" s="221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ht="11.25" customHeight="1">
      <c r="A10" s="188"/>
      <c r="B10" s="237"/>
      <c r="C10" s="238"/>
      <c r="D10" s="238"/>
      <c r="E10" s="238"/>
      <c r="F10" s="238"/>
      <c r="G10" s="239"/>
      <c r="H10" s="231"/>
      <c r="I10" s="232"/>
      <c r="J10" s="232"/>
      <c r="K10" s="232"/>
      <c r="L10" s="232"/>
      <c r="M10" s="233"/>
      <c r="N10" s="170"/>
      <c r="O10" s="225"/>
      <c r="P10" s="226"/>
      <c r="Q10" s="165"/>
      <c r="R10" s="225"/>
      <c r="S10" s="166"/>
      <c r="T10" s="170"/>
      <c r="U10" s="225"/>
      <c r="V10" s="226"/>
      <c r="W10" s="165"/>
      <c r="X10" s="225"/>
      <c r="Y10" s="166"/>
      <c r="Z10" s="222"/>
      <c r="AA10" s="166"/>
      <c r="AB10" s="222"/>
      <c r="AC10" s="166"/>
      <c r="AD10" s="222"/>
      <c r="AE10" s="166"/>
      <c r="AF10" s="222"/>
      <c r="AG10" s="165"/>
      <c r="AH10" s="166"/>
      <c r="AI10" s="222"/>
      <c r="AJ10" s="166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ht="11.25" customHeight="1">
      <c r="A11" s="188">
        <v>2</v>
      </c>
      <c r="B11" s="167" t="s">
        <v>291</v>
      </c>
      <c r="C11" s="235"/>
      <c r="D11" s="235"/>
      <c r="E11" s="235"/>
      <c r="F11" s="235"/>
      <c r="G11" s="236"/>
      <c r="H11" s="167" t="str">
        <f>IF(OR(I11="",L11=""),"",IF(I11&gt;L11,"○",IF(I11=L11,"△","●")))</f>
        <v>○</v>
      </c>
      <c r="I11" s="223">
        <f>IF(R9="","",R9)</f>
        <v>2</v>
      </c>
      <c r="J11" s="224"/>
      <c r="K11" s="227" t="s">
        <v>63</v>
      </c>
      <c r="L11" s="223">
        <f>IF(O9="","",O9)</f>
        <v>0</v>
      </c>
      <c r="M11" s="221"/>
      <c r="N11" s="228"/>
      <c r="O11" s="229"/>
      <c r="P11" s="229"/>
      <c r="Q11" s="229"/>
      <c r="R11" s="229"/>
      <c r="S11" s="230"/>
      <c r="T11" s="167" t="str">
        <f>IF(OR(U11="",X11=""),"",IF(U11&gt;X11,"○",IF(U11=X11,"△","●")))</f>
        <v>●</v>
      </c>
      <c r="U11" s="223">
        <v>0</v>
      </c>
      <c r="V11" s="224"/>
      <c r="W11" s="227" t="s">
        <v>63</v>
      </c>
      <c r="X11" s="223">
        <v>4</v>
      </c>
      <c r="Y11" s="221"/>
      <c r="Z11" s="220">
        <f>COUNTIF($H11:$Y11,"○")*3+COUNTIF($H11:$Y11,"△")*1</f>
        <v>3</v>
      </c>
      <c r="AA11" s="221"/>
      <c r="AB11" s="220">
        <f>SUM(I11,O11,U11)</f>
        <v>2</v>
      </c>
      <c r="AC11" s="221"/>
      <c r="AD11" s="220">
        <f>SUM(L11,R11,X11)</f>
        <v>4</v>
      </c>
      <c r="AE11" s="221"/>
      <c r="AF11" s="220">
        <f>AB11-AD11</f>
        <v>-2</v>
      </c>
      <c r="AG11" s="227"/>
      <c r="AH11" s="221"/>
      <c r="AI11" s="220">
        <v>2</v>
      </c>
      <c r="AJ11" s="221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ht="11.25" customHeight="1">
      <c r="A12" s="188"/>
      <c r="B12" s="237"/>
      <c r="C12" s="238"/>
      <c r="D12" s="238"/>
      <c r="E12" s="238"/>
      <c r="F12" s="238"/>
      <c r="G12" s="239"/>
      <c r="H12" s="170"/>
      <c r="I12" s="225"/>
      <c r="J12" s="226"/>
      <c r="K12" s="165"/>
      <c r="L12" s="225"/>
      <c r="M12" s="166"/>
      <c r="N12" s="231"/>
      <c r="O12" s="232"/>
      <c r="P12" s="232"/>
      <c r="Q12" s="232"/>
      <c r="R12" s="232"/>
      <c r="S12" s="233"/>
      <c r="T12" s="170"/>
      <c r="U12" s="225"/>
      <c r="V12" s="226"/>
      <c r="W12" s="165"/>
      <c r="X12" s="225"/>
      <c r="Y12" s="166"/>
      <c r="Z12" s="222"/>
      <c r="AA12" s="166"/>
      <c r="AB12" s="222"/>
      <c r="AC12" s="166"/>
      <c r="AD12" s="222"/>
      <c r="AE12" s="166"/>
      <c r="AF12" s="222"/>
      <c r="AG12" s="165"/>
      <c r="AH12" s="166"/>
      <c r="AI12" s="222"/>
      <c r="AJ12" s="166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11.25" customHeight="1">
      <c r="A13" s="188">
        <v>3</v>
      </c>
      <c r="B13" s="167" t="s">
        <v>293</v>
      </c>
      <c r="C13" s="235"/>
      <c r="D13" s="235"/>
      <c r="E13" s="235"/>
      <c r="F13" s="235"/>
      <c r="G13" s="236"/>
      <c r="H13" s="167" t="str">
        <f>IF(OR(I13="",L13=""),"",IF(I13&gt;L13,"○",IF(I13=L13,"△","●")))</f>
        <v>○</v>
      </c>
      <c r="I13" s="223">
        <f>IF(X9="","",X9)</f>
        <v>4</v>
      </c>
      <c r="J13" s="224"/>
      <c r="K13" s="227" t="s">
        <v>63</v>
      </c>
      <c r="L13" s="223">
        <f>IF(U9="","",U9)</f>
        <v>0</v>
      </c>
      <c r="M13" s="221"/>
      <c r="N13" s="167" t="str">
        <f>IF(OR(O13="",R13=""),"",IF(O13&gt;R13,"○",IF(O13=R13,"△","●")))</f>
        <v>○</v>
      </c>
      <c r="O13" s="223">
        <f>IF(X11="","",X11)</f>
        <v>4</v>
      </c>
      <c r="P13" s="224"/>
      <c r="Q13" s="227" t="s">
        <v>63</v>
      </c>
      <c r="R13" s="223">
        <f>IF(U11="","",U11)</f>
        <v>0</v>
      </c>
      <c r="S13" s="221"/>
      <c r="T13" s="228"/>
      <c r="U13" s="229"/>
      <c r="V13" s="229"/>
      <c r="W13" s="229"/>
      <c r="X13" s="229"/>
      <c r="Y13" s="230"/>
      <c r="Z13" s="220">
        <f>COUNTIF($H13:$Y13,"○")*3+COUNTIF($H13:$Y13,"△")*1</f>
        <v>6</v>
      </c>
      <c r="AA13" s="221"/>
      <c r="AB13" s="220">
        <f>SUM(I13,O13,U13)</f>
        <v>8</v>
      </c>
      <c r="AC13" s="221"/>
      <c r="AD13" s="220">
        <f>SUM(L13,R13,X13)</f>
        <v>0</v>
      </c>
      <c r="AE13" s="221"/>
      <c r="AF13" s="220">
        <f>AB13-AD13</f>
        <v>8</v>
      </c>
      <c r="AG13" s="227"/>
      <c r="AH13" s="221"/>
      <c r="AI13" s="220">
        <v>1</v>
      </c>
      <c r="AJ13" s="221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11.25" customHeight="1">
      <c r="A14" s="188"/>
      <c r="B14" s="237"/>
      <c r="C14" s="238"/>
      <c r="D14" s="238"/>
      <c r="E14" s="238"/>
      <c r="F14" s="238"/>
      <c r="G14" s="239"/>
      <c r="H14" s="170"/>
      <c r="I14" s="225"/>
      <c r="J14" s="226"/>
      <c r="K14" s="165"/>
      <c r="L14" s="225"/>
      <c r="M14" s="166"/>
      <c r="N14" s="170"/>
      <c r="O14" s="225"/>
      <c r="P14" s="226"/>
      <c r="Q14" s="165"/>
      <c r="R14" s="225"/>
      <c r="S14" s="166"/>
      <c r="T14" s="231"/>
      <c r="U14" s="232"/>
      <c r="V14" s="232"/>
      <c r="W14" s="232"/>
      <c r="X14" s="232"/>
      <c r="Y14" s="233"/>
      <c r="Z14" s="222"/>
      <c r="AA14" s="166"/>
      <c r="AB14" s="222"/>
      <c r="AC14" s="166"/>
      <c r="AD14" s="222"/>
      <c r="AE14" s="166"/>
      <c r="AF14" s="222"/>
      <c r="AG14" s="165"/>
      <c r="AH14" s="166"/>
      <c r="AI14" s="222"/>
      <c r="AJ14" s="16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11.25" customHeight="1"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11.25" customHeight="1">
      <c r="B16" s="220" t="s">
        <v>64</v>
      </c>
      <c r="C16" s="227"/>
      <c r="D16" s="227"/>
      <c r="E16" s="227"/>
      <c r="F16" s="227"/>
      <c r="G16" s="221"/>
      <c r="H16" s="247" t="str">
        <f>IF(B18="","",B18)</f>
        <v>姿川第一ＦＣ</v>
      </c>
      <c r="I16" s="248"/>
      <c r="J16" s="248"/>
      <c r="K16" s="248"/>
      <c r="L16" s="248"/>
      <c r="M16" s="249"/>
      <c r="N16" s="247" t="str">
        <f>IF(B20="","",B20)</f>
        <v>石井ＦＣ</v>
      </c>
      <c r="O16" s="248"/>
      <c r="P16" s="248"/>
      <c r="Q16" s="248"/>
      <c r="R16" s="248"/>
      <c r="S16" s="249"/>
      <c r="T16" s="247" t="str">
        <f>IF(B22="","",B22)</f>
        <v>昭和戸祭ＳＣ</v>
      </c>
      <c r="U16" s="248"/>
      <c r="V16" s="248"/>
      <c r="W16" s="248"/>
      <c r="X16" s="248"/>
      <c r="Y16" s="249"/>
      <c r="Z16" s="247" t="str">
        <f>IF(B24="","",B24)</f>
        <v>河内ＳＣジュベニール</v>
      </c>
      <c r="AA16" s="248"/>
      <c r="AB16" s="248"/>
      <c r="AC16" s="248"/>
      <c r="AD16" s="248"/>
      <c r="AE16" s="248"/>
      <c r="AF16" s="220" t="s">
        <v>58</v>
      </c>
      <c r="AG16" s="221"/>
      <c r="AH16" s="220" t="s">
        <v>59</v>
      </c>
      <c r="AI16" s="221"/>
      <c r="AJ16" s="220" t="s">
        <v>60</v>
      </c>
      <c r="AK16" s="221"/>
      <c r="AL16" s="220" t="s">
        <v>61</v>
      </c>
      <c r="AM16" s="227"/>
      <c r="AN16" s="221"/>
      <c r="AO16" s="220" t="s">
        <v>62</v>
      </c>
      <c r="AP16" s="221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1.25" customHeight="1">
      <c r="B17" s="222"/>
      <c r="C17" s="165"/>
      <c r="D17" s="165"/>
      <c r="E17" s="165"/>
      <c r="F17" s="165"/>
      <c r="G17" s="166"/>
      <c r="H17" s="250"/>
      <c r="I17" s="251"/>
      <c r="J17" s="251"/>
      <c r="K17" s="251"/>
      <c r="L17" s="251"/>
      <c r="M17" s="252"/>
      <c r="N17" s="250"/>
      <c r="O17" s="251"/>
      <c r="P17" s="251"/>
      <c r="Q17" s="251"/>
      <c r="R17" s="251"/>
      <c r="S17" s="252"/>
      <c r="T17" s="250"/>
      <c r="U17" s="251"/>
      <c r="V17" s="251"/>
      <c r="W17" s="251"/>
      <c r="X17" s="251"/>
      <c r="Y17" s="252"/>
      <c r="Z17" s="250"/>
      <c r="AA17" s="251"/>
      <c r="AB17" s="251"/>
      <c r="AC17" s="251"/>
      <c r="AD17" s="251"/>
      <c r="AE17" s="251"/>
      <c r="AF17" s="222"/>
      <c r="AG17" s="166"/>
      <c r="AH17" s="222"/>
      <c r="AI17" s="166"/>
      <c r="AJ17" s="222"/>
      <c r="AK17" s="166"/>
      <c r="AL17" s="222"/>
      <c r="AM17" s="165"/>
      <c r="AN17" s="166"/>
      <c r="AO17" s="222"/>
      <c r="AP17" s="166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11.25" customHeight="1">
      <c r="A18" s="188">
        <v>4</v>
      </c>
      <c r="B18" s="167" t="s">
        <v>295</v>
      </c>
      <c r="C18" s="212"/>
      <c r="D18" s="212"/>
      <c r="E18" s="212"/>
      <c r="F18" s="212"/>
      <c r="G18" s="213"/>
      <c r="H18" s="228"/>
      <c r="I18" s="229"/>
      <c r="J18" s="229"/>
      <c r="K18" s="229"/>
      <c r="L18" s="229"/>
      <c r="M18" s="230"/>
      <c r="N18" s="167" t="str">
        <f>IF(OR(O18="",R18=""),"",IF(O18&gt;R18,"○",IF(O18=R18,"△","●")))</f>
        <v>●</v>
      </c>
      <c r="O18" s="223">
        <v>0</v>
      </c>
      <c r="P18" s="224"/>
      <c r="Q18" s="227" t="s">
        <v>63</v>
      </c>
      <c r="R18" s="223">
        <v>4</v>
      </c>
      <c r="S18" s="221"/>
      <c r="T18" s="167" t="str">
        <f>IF(OR(U18="",X18=""),"",IF(U18&gt;X18,"○",IF(U18=X18,"△","●")))</f>
        <v>●</v>
      </c>
      <c r="U18" s="223">
        <v>0</v>
      </c>
      <c r="V18" s="224"/>
      <c r="W18" s="227" t="s">
        <v>63</v>
      </c>
      <c r="X18" s="223">
        <v>11</v>
      </c>
      <c r="Y18" s="221"/>
      <c r="Z18" s="167" t="str">
        <f>IF(OR(AA18="",AD18=""),"",IF(AA18&gt;AD18,"○",IF(AA18=AD18,"△","●")))</f>
        <v>●</v>
      </c>
      <c r="AA18" s="223">
        <v>0</v>
      </c>
      <c r="AB18" s="224"/>
      <c r="AC18" s="227" t="s">
        <v>63</v>
      </c>
      <c r="AD18" s="223">
        <v>2</v>
      </c>
      <c r="AE18" s="221"/>
      <c r="AF18" s="220">
        <f>COUNTIF($H18:$AD18,"○")*3+COUNTIF($H18:$AD18,"△")*1</f>
        <v>0</v>
      </c>
      <c r="AG18" s="221"/>
      <c r="AH18" s="220">
        <f>SUM(I18,O18,U18,AA18)</f>
        <v>0</v>
      </c>
      <c r="AI18" s="221"/>
      <c r="AJ18" s="220">
        <f>SUM(L18,R18,X18,AD18)</f>
        <v>17</v>
      </c>
      <c r="AK18" s="221"/>
      <c r="AL18" s="220">
        <f>AH18-AJ18</f>
        <v>-17</v>
      </c>
      <c r="AM18" s="227"/>
      <c r="AN18" s="221"/>
      <c r="AO18" s="220">
        <v>4</v>
      </c>
      <c r="AP18" s="221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11.25" customHeight="1">
      <c r="A19" s="188"/>
      <c r="B19" s="214"/>
      <c r="C19" s="215"/>
      <c r="D19" s="215"/>
      <c r="E19" s="215"/>
      <c r="F19" s="215"/>
      <c r="G19" s="216"/>
      <c r="H19" s="231"/>
      <c r="I19" s="232"/>
      <c r="J19" s="232"/>
      <c r="K19" s="232"/>
      <c r="L19" s="232"/>
      <c r="M19" s="233"/>
      <c r="N19" s="170"/>
      <c r="O19" s="225"/>
      <c r="P19" s="226"/>
      <c r="Q19" s="165"/>
      <c r="R19" s="225"/>
      <c r="S19" s="166"/>
      <c r="T19" s="170"/>
      <c r="U19" s="225"/>
      <c r="V19" s="226"/>
      <c r="W19" s="165"/>
      <c r="X19" s="225"/>
      <c r="Y19" s="166"/>
      <c r="Z19" s="170"/>
      <c r="AA19" s="225"/>
      <c r="AB19" s="226"/>
      <c r="AC19" s="165"/>
      <c r="AD19" s="225"/>
      <c r="AE19" s="166"/>
      <c r="AF19" s="222"/>
      <c r="AG19" s="166"/>
      <c r="AH19" s="222"/>
      <c r="AI19" s="166"/>
      <c r="AJ19" s="222"/>
      <c r="AK19" s="166"/>
      <c r="AL19" s="222"/>
      <c r="AM19" s="165"/>
      <c r="AN19" s="166"/>
      <c r="AO19" s="222"/>
      <c r="AP19" s="166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ht="11.25" customHeight="1">
      <c r="A20" s="188">
        <v>5</v>
      </c>
      <c r="B20" s="167" t="s">
        <v>297</v>
      </c>
      <c r="C20" s="212"/>
      <c r="D20" s="212"/>
      <c r="E20" s="212"/>
      <c r="F20" s="212"/>
      <c r="G20" s="213"/>
      <c r="H20" s="167" t="str">
        <f>IF(OR(I20="",L20=""),"",IF(I20&gt;L20,"○",IF(I20=L20,"△","●")))</f>
        <v>○</v>
      </c>
      <c r="I20" s="223">
        <f>IF(R18="","",R18)</f>
        <v>4</v>
      </c>
      <c r="J20" s="224"/>
      <c r="K20" s="227" t="s">
        <v>63</v>
      </c>
      <c r="L20" s="223">
        <f>IF(O18="","",O18)</f>
        <v>0</v>
      </c>
      <c r="M20" s="221"/>
      <c r="N20" s="228"/>
      <c r="O20" s="229"/>
      <c r="P20" s="229"/>
      <c r="Q20" s="229"/>
      <c r="R20" s="229"/>
      <c r="S20" s="230"/>
      <c r="T20" s="167" t="str">
        <f>IF(OR(U20="",X20=""),"",IF(U20&gt;X20,"○",IF(U20=X20,"△","●")))</f>
        <v>○</v>
      </c>
      <c r="U20" s="223">
        <v>2</v>
      </c>
      <c r="V20" s="224"/>
      <c r="W20" s="227" t="s">
        <v>63</v>
      </c>
      <c r="X20" s="223">
        <v>0</v>
      </c>
      <c r="Y20" s="221"/>
      <c r="Z20" s="167" t="str">
        <f>IF(OR(AA20="",AD20=""),"",IF(AA20&gt;AD20,"○",IF(AA20=AD20,"△","●")))</f>
        <v>○</v>
      </c>
      <c r="AA20" s="223">
        <v>7</v>
      </c>
      <c r="AB20" s="224"/>
      <c r="AC20" s="227" t="s">
        <v>63</v>
      </c>
      <c r="AD20" s="223">
        <v>0</v>
      </c>
      <c r="AE20" s="221"/>
      <c r="AF20" s="220">
        <f>COUNTIF($H20:$AD20,"○")*3+COUNTIF($H20:$AD20,"△")*1</f>
        <v>9</v>
      </c>
      <c r="AG20" s="221"/>
      <c r="AH20" s="220">
        <f>SUM(I20,O20,U20,AA20)</f>
        <v>13</v>
      </c>
      <c r="AI20" s="221"/>
      <c r="AJ20" s="220">
        <f>SUM(L20,R20,X20,AD20)</f>
        <v>0</v>
      </c>
      <c r="AK20" s="221"/>
      <c r="AL20" s="220">
        <f>AH20-AJ20</f>
        <v>13</v>
      </c>
      <c r="AM20" s="227"/>
      <c r="AN20" s="221"/>
      <c r="AO20" s="220">
        <v>1</v>
      </c>
      <c r="AP20" s="221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ht="11.25" customHeight="1">
      <c r="A21" s="188"/>
      <c r="B21" s="214"/>
      <c r="C21" s="215"/>
      <c r="D21" s="215"/>
      <c r="E21" s="215"/>
      <c r="F21" s="215"/>
      <c r="G21" s="216"/>
      <c r="H21" s="170"/>
      <c r="I21" s="225"/>
      <c r="J21" s="226"/>
      <c r="K21" s="165"/>
      <c r="L21" s="225"/>
      <c r="M21" s="166"/>
      <c r="N21" s="231"/>
      <c r="O21" s="232"/>
      <c r="P21" s="232"/>
      <c r="Q21" s="232"/>
      <c r="R21" s="232"/>
      <c r="S21" s="233"/>
      <c r="T21" s="170"/>
      <c r="U21" s="225"/>
      <c r="V21" s="226"/>
      <c r="W21" s="165"/>
      <c r="X21" s="225"/>
      <c r="Y21" s="166"/>
      <c r="Z21" s="170"/>
      <c r="AA21" s="225"/>
      <c r="AB21" s="226"/>
      <c r="AC21" s="165"/>
      <c r="AD21" s="225"/>
      <c r="AE21" s="166"/>
      <c r="AF21" s="222"/>
      <c r="AG21" s="166"/>
      <c r="AH21" s="222"/>
      <c r="AI21" s="166"/>
      <c r="AJ21" s="222"/>
      <c r="AK21" s="166"/>
      <c r="AL21" s="222"/>
      <c r="AM21" s="165"/>
      <c r="AN21" s="166"/>
      <c r="AO21" s="222"/>
      <c r="AP21" s="166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ht="11.25" customHeight="1">
      <c r="A22" s="188">
        <v>6</v>
      </c>
      <c r="B22" s="167" t="s">
        <v>299</v>
      </c>
      <c r="C22" s="212"/>
      <c r="D22" s="212"/>
      <c r="E22" s="212"/>
      <c r="F22" s="212"/>
      <c r="G22" s="213"/>
      <c r="H22" s="167" t="str">
        <f>IF(OR(I22="",L22=""),"",IF(I22&gt;L22,"○",IF(I22=L22,"△","●")))</f>
        <v>○</v>
      </c>
      <c r="I22" s="223">
        <f>IF(X18="","",X18)</f>
        <v>11</v>
      </c>
      <c r="J22" s="224"/>
      <c r="K22" s="227" t="s">
        <v>63</v>
      </c>
      <c r="L22" s="223">
        <f>IF(U18="","",U18)</f>
        <v>0</v>
      </c>
      <c r="M22" s="221"/>
      <c r="N22" s="167" t="str">
        <f>IF(OR(O22="",R22=""),"",IF(O22&gt;R22,"○",IF(O22=R22,"△","●")))</f>
        <v>●</v>
      </c>
      <c r="O22" s="223">
        <f>IF(X20="","",X20)</f>
        <v>0</v>
      </c>
      <c r="P22" s="224"/>
      <c r="Q22" s="227" t="s">
        <v>63</v>
      </c>
      <c r="R22" s="223">
        <f>IF(U20="","",U20)</f>
        <v>2</v>
      </c>
      <c r="S22" s="221"/>
      <c r="T22" s="228"/>
      <c r="U22" s="229"/>
      <c r="V22" s="229"/>
      <c r="W22" s="229"/>
      <c r="X22" s="229"/>
      <c r="Y22" s="230"/>
      <c r="Z22" s="167" t="str">
        <f>IF(OR(AA22="",AD22=""),"",IF(AA22&gt;AD22,"○",IF(AA22=AD22,"△","●")))</f>
        <v>○</v>
      </c>
      <c r="AA22" s="223">
        <v>8</v>
      </c>
      <c r="AB22" s="224"/>
      <c r="AC22" s="227" t="s">
        <v>63</v>
      </c>
      <c r="AD22" s="223">
        <v>0</v>
      </c>
      <c r="AE22" s="221"/>
      <c r="AF22" s="220">
        <f>COUNTIF($H22:$AD22,"○")*3+COUNTIF($H22:$AD22,"△")*1</f>
        <v>6</v>
      </c>
      <c r="AG22" s="221"/>
      <c r="AH22" s="220">
        <f>SUM(I22,O22,U22,AA22)</f>
        <v>19</v>
      </c>
      <c r="AI22" s="221"/>
      <c r="AJ22" s="220">
        <f>SUM(L22,R22,X22,AD22)</f>
        <v>2</v>
      </c>
      <c r="AK22" s="221"/>
      <c r="AL22" s="220">
        <f>AH22-AJ22</f>
        <v>17</v>
      </c>
      <c r="AM22" s="227"/>
      <c r="AN22" s="221"/>
      <c r="AO22" s="220">
        <v>2</v>
      </c>
      <c r="AP22" s="221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ht="11.25" customHeight="1">
      <c r="A23" s="188"/>
      <c r="B23" s="214"/>
      <c r="C23" s="215"/>
      <c r="D23" s="215"/>
      <c r="E23" s="215"/>
      <c r="F23" s="215"/>
      <c r="G23" s="216"/>
      <c r="H23" s="170"/>
      <c r="I23" s="225"/>
      <c r="J23" s="226"/>
      <c r="K23" s="165"/>
      <c r="L23" s="225"/>
      <c r="M23" s="166"/>
      <c r="N23" s="170"/>
      <c r="O23" s="225"/>
      <c r="P23" s="226"/>
      <c r="Q23" s="165"/>
      <c r="R23" s="225"/>
      <c r="S23" s="166"/>
      <c r="T23" s="231"/>
      <c r="U23" s="232"/>
      <c r="V23" s="232"/>
      <c r="W23" s="232"/>
      <c r="X23" s="232"/>
      <c r="Y23" s="233"/>
      <c r="Z23" s="170"/>
      <c r="AA23" s="225"/>
      <c r="AB23" s="226"/>
      <c r="AC23" s="165"/>
      <c r="AD23" s="225"/>
      <c r="AE23" s="166"/>
      <c r="AF23" s="222"/>
      <c r="AG23" s="166"/>
      <c r="AH23" s="222"/>
      <c r="AI23" s="166"/>
      <c r="AJ23" s="222"/>
      <c r="AK23" s="166"/>
      <c r="AL23" s="222"/>
      <c r="AM23" s="165"/>
      <c r="AN23" s="166"/>
      <c r="AO23" s="222"/>
      <c r="AP23" s="166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1.25" customHeight="1">
      <c r="A24" s="188">
        <v>7</v>
      </c>
      <c r="B24" s="167" t="s">
        <v>301</v>
      </c>
      <c r="C24" s="212"/>
      <c r="D24" s="212"/>
      <c r="E24" s="212"/>
      <c r="F24" s="212"/>
      <c r="G24" s="213"/>
      <c r="H24" s="167" t="str">
        <f>IF(OR(I24="",L24=""),"",IF(I24&gt;L24,"○",IF(I24=L24,"△","●")))</f>
        <v>○</v>
      </c>
      <c r="I24" s="223">
        <f>IF(AD18="","",AD18)</f>
        <v>2</v>
      </c>
      <c r="J24" s="224"/>
      <c r="K24" s="227" t="s">
        <v>63</v>
      </c>
      <c r="L24" s="223">
        <f>IF(AA18="","",AA18)</f>
        <v>0</v>
      </c>
      <c r="M24" s="221"/>
      <c r="N24" s="167" t="str">
        <f>IF(OR(O24="",R24=""),"",IF(O24&gt;R24,"○",IF(O24=R24,"△","●")))</f>
        <v>●</v>
      </c>
      <c r="O24" s="223">
        <f>IF(AD20="","",AD20)</f>
        <v>0</v>
      </c>
      <c r="P24" s="224"/>
      <c r="Q24" s="227" t="s">
        <v>63</v>
      </c>
      <c r="R24" s="223">
        <f>IF(AA20="","",AA20)</f>
        <v>7</v>
      </c>
      <c r="S24" s="221"/>
      <c r="T24" s="167" t="str">
        <f>IF(OR(U24="",X24=""),"",IF(U24&gt;X24,"○",IF(U24=X24,"△","●")))</f>
        <v>●</v>
      </c>
      <c r="U24" s="223">
        <f>IF(AD22="","",AD22)</f>
        <v>0</v>
      </c>
      <c r="V24" s="224"/>
      <c r="W24" s="227" t="s">
        <v>63</v>
      </c>
      <c r="X24" s="223">
        <f>IF(AA22="","",AA22)</f>
        <v>8</v>
      </c>
      <c r="Y24" s="221"/>
      <c r="Z24" s="228"/>
      <c r="AA24" s="229"/>
      <c r="AB24" s="229"/>
      <c r="AC24" s="229"/>
      <c r="AD24" s="229"/>
      <c r="AE24" s="230"/>
      <c r="AF24" s="220">
        <f>COUNTIF($H24:$AD24,"○")*3+COUNTIF($H24:$AD24,"△")*1</f>
        <v>3</v>
      </c>
      <c r="AG24" s="221"/>
      <c r="AH24" s="220">
        <f>SUM(I24,O24,U24,AA24)</f>
        <v>2</v>
      </c>
      <c r="AI24" s="221"/>
      <c r="AJ24" s="220">
        <f>SUM(L24,R24,X24,AD24)</f>
        <v>15</v>
      </c>
      <c r="AK24" s="221"/>
      <c r="AL24" s="220">
        <f>AH24-AJ24</f>
        <v>-13</v>
      </c>
      <c r="AM24" s="227"/>
      <c r="AN24" s="221"/>
      <c r="AO24" s="220">
        <v>3</v>
      </c>
      <c r="AP24" s="221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1.25" customHeight="1">
      <c r="A25" s="188"/>
      <c r="B25" s="214"/>
      <c r="C25" s="215"/>
      <c r="D25" s="215"/>
      <c r="E25" s="215"/>
      <c r="F25" s="215"/>
      <c r="G25" s="216"/>
      <c r="H25" s="170"/>
      <c r="I25" s="225"/>
      <c r="J25" s="226"/>
      <c r="K25" s="165"/>
      <c r="L25" s="225"/>
      <c r="M25" s="166"/>
      <c r="N25" s="170"/>
      <c r="O25" s="225"/>
      <c r="P25" s="226"/>
      <c r="Q25" s="165"/>
      <c r="R25" s="225"/>
      <c r="S25" s="166"/>
      <c r="T25" s="170"/>
      <c r="U25" s="225"/>
      <c r="V25" s="226"/>
      <c r="W25" s="165"/>
      <c r="X25" s="225"/>
      <c r="Y25" s="166"/>
      <c r="Z25" s="231"/>
      <c r="AA25" s="232"/>
      <c r="AB25" s="232"/>
      <c r="AC25" s="232"/>
      <c r="AD25" s="232"/>
      <c r="AE25" s="233"/>
      <c r="AF25" s="222"/>
      <c r="AG25" s="166"/>
      <c r="AH25" s="222"/>
      <c r="AI25" s="166"/>
      <c r="AJ25" s="222"/>
      <c r="AK25" s="166"/>
      <c r="AL25" s="222"/>
      <c r="AM25" s="165"/>
      <c r="AN25" s="166"/>
      <c r="AO25" s="222"/>
      <c r="AP25" s="166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1.25" customHeight="1">
      <c r="A26" s="3"/>
      <c r="B26" s="12"/>
      <c r="C26" s="12"/>
      <c r="D26" s="12"/>
      <c r="E26" s="12"/>
      <c r="F26" s="12"/>
      <c r="G26" s="12"/>
      <c r="H26" s="2"/>
      <c r="I26" s="3"/>
      <c r="J26" s="3"/>
      <c r="K26" s="3"/>
      <c r="L26" s="3"/>
      <c r="M26" s="3"/>
      <c r="N26" s="2"/>
      <c r="O26" s="3"/>
      <c r="P26" s="3"/>
      <c r="Q26" s="3"/>
      <c r="R26" s="3"/>
      <c r="S26" s="3"/>
      <c r="T26" s="2"/>
      <c r="U26" s="3"/>
      <c r="V26" s="3"/>
      <c r="W26" s="3"/>
      <c r="X26" s="3"/>
      <c r="Y26" s="3"/>
      <c r="Z26" s="2"/>
      <c r="AA26" s="2"/>
      <c r="AB26" s="2"/>
      <c r="AC26" s="2"/>
      <c r="AD26" s="2"/>
      <c r="AE26" s="2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88" ht="11.25" customHeight="1">
      <c r="A27" s="3"/>
      <c r="B27" s="12"/>
      <c r="C27" s="12"/>
      <c r="D27" s="12"/>
      <c r="E27" s="12"/>
      <c r="F27" s="12"/>
      <c r="G27" s="12"/>
      <c r="H27" s="2"/>
      <c r="I27" s="3"/>
      <c r="J27" s="3"/>
      <c r="K27" s="3"/>
      <c r="L27" s="3"/>
      <c r="M27" s="3"/>
      <c r="N27" s="2"/>
      <c r="O27" s="3"/>
      <c r="P27" s="3"/>
      <c r="Q27" s="3"/>
      <c r="R27" s="3"/>
      <c r="S27" s="3"/>
      <c r="T27" s="2"/>
      <c r="U27" s="3"/>
      <c r="V27" s="3"/>
      <c r="W27" s="3"/>
      <c r="X27" s="3"/>
      <c r="Y27" s="3"/>
      <c r="Z27" s="2"/>
      <c r="AA27" s="2"/>
      <c r="AB27" s="2"/>
      <c r="AC27" s="2"/>
      <c r="AD27" s="2"/>
      <c r="AE27" s="2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88" ht="11.25" customHeight="1">
      <c r="A28" s="3"/>
      <c r="B28" s="12"/>
      <c r="C28" s="12"/>
      <c r="D28" s="12"/>
      <c r="E28" s="12"/>
      <c r="F28" s="12"/>
      <c r="G28" s="12"/>
      <c r="H28" s="2"/>
      <c r="I28" s="3"/>
      <c r="J28" s="3"/>
      <c r="K28" s="3"/>
      <c r="L28" s="3"/>
      <c r="M28" s="3"/>
      <c r="N28" s="2"/>
      <c r="O28" s="3"/>
      <c r="P28" s="3"/>
      <c r="Q28" s="3"/>
      <c r="R28" s="3"/>
      <c r="S28" s="3"/>
      <c r="T28" s="2"/>
      <c r="U28" s="3"/>
      <c r="V28" s="3"/>
      <c r="W28" s="3"/>
      <c r="X28" s="3"/>
      <c r="Y28" s="3"/>
      <c r="Z28" s="2"/>
      <c r="AA28" s="2"/>
      <c r="AB28" s="2"/>
      <c r="AC28" s="2"/>
      <c r="AD28" s="2"/>
      <c r="AE28" s="2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88" ht="11.25" customHeight="1">
      <c r="A29" s="189" t="s">
        <v>95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4"/>
      <c r="T29" s="167" t="s">
        <v>96</v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9"/>
    </row>
    <row r="30" spans="1:88" ht="11.25" customHeigh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7"/>
      <c r="T30" s="170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2"/>
    </row>
    <row r="31" spans="1:88" ht="11.2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88" ht="11.25" customHeight="1">
      <c r="B32" s="220" t="s">
        <v>28</v>
      </c>
      <c r="C32" s="227"/>
      <c r="D32" s="227"/>
      <c r="E32" s="227"/>
      <c r="F32" s="227"/>
      <c r="G32" s="221"/>
      <c r="H32" s="247" t="str">
        <f>IF(B34="","",B34)</f>
        <v>Ｓ４スぺランツァ</v>
      </c>
      <c r="I32" s="248"/>
      <c r="J32" s="248"/>
      <c r="K32" s="248"/>
      <c r="L32" s="248"/>
      <c r="M32" s="249"/>
      <c r="N32" s="247" t="str">
        <f>IF(B36="","",B36)</f>
        <v>ＦＣグラシアス</v>
      </c>
      <c r="O32" s="248"/>
      <c r="P32" s="248"/>
      <c r="Q32" s="248"/>
      <c r="R32" s="248"/>
      <c r="S32" s="249"/>
      <c r="T32" s="247" t="str">
        <f>IF(B38="","",B38)</f>
        <v>ＦＣグランディール</v>
      </c>
      <c r="U32" s="248"/>
      <c r="V32" s="248"/>
      <c r="W32" s="248"/>
      <c r="X32" s="248"/>
      <c r="Y32" s="249"/>
      <c r="Z32" s="220" t="s">
        <v>58</v>
      </c>
      <c r="AA32" s="221"/>
      <c r="AB32" s="220" t="s">
        <v>59</v>
      </c>
      <c r="AC32" s="221"/>
      <c r="AD32" s="220" t="s">
        <v>60</v>
      </c>
      <c r="AE32" s="221"/>
      <c r="AF32" s="220" t="s">
        <v>61</v>
      </c>
      <c r="AG32" s="227"/>
      <c r="AH32" s="221"/>
      <c r="AI32" s="220" t="s">
        <v>62</v>
      </c>
      <c r="AJ32" s="221"/>
    </row>
    <row r="33" spans="1:42" ht="11.25" customHeight="1">
      <c r="B33" s="222"/>
      <c r="C33" s="165"/>
      <c r="D33" s="165"/>
      <c r="E33" s="165"/>
      <c r="F33" s="165"/>
      <c r="G33" s="166"/>
      <c r="H33" s="250"/>
      <c r="I33" s="251"/>
      <c r="J33" s="251"/>
      <c r="K33" s="251"/>
      <c r="L33" s="251"/>
      <c r="M33" s="252"/>
      <c r="N33" s="250"/>
      <c r="O33" s="251"/>
      <c r="P33" s="251"/>
      <c r="Q33" s="251"/>
      <c r="R33" s="251"/>
      <c r="S33" s="252"/>
      <c r="T33" s="250"/>
      <c r="U33" s="251"/>
      <c r="V33" s="251"/>
      <c r="W33" s="251"/>
      <c r="X33" s="251"/>
      <c r="Y33" s="252"/>
      <c r="Z33" s="222"/>
      <c r="AA33" s="166"/>
      <c r="AB33" s="222"/>
      <c r="AC33" s="166"/>
      <c r="AD33" s="222"/>
      <c r="AE33" s="166"/>
      <c r="AF33" s="222"/>
      <c r="AG33" s="165"/>
      <c r="AH33" s="166"/>
      <c r="AI33" s="222"/>
      <c r="AJ33" s="166"/>
    </row>
    <row r="34" spans="1:42" ht="11.25" customHeight="1">
      <c r="A34" s="188">
        <v>1</v>
      </c>
      <c r="B34" s="167" t="s">
        <v>304</v>
      </c>
      <c r="C34" s="212"/>
      <c r="D34" s="212"/>
      <c r="E34" s="212"/>
      <c r="F34" s="212"/>
      <c r="G34" s="213"/>
      <c r="H34" s="228"/>
      <c r="I34" s="229"/>
      <c r="J34" s="229"/>
      <c r="K34" s="229"/>
      <c r="L34" s="229"/>
      <c r="M34" s="230"/>
      <c r="N34" s="167" t="str">
        <f>IF(OR(O34="",R34=""),"",IF(O34&gt;R34,"○",IF(O34=R34,"△","●")))</f>
        <v>○</v>
      </c>
      <c r="O34" s="223">
        <v>3</v>
      </c>
      <c r="P34" s="224"/>
      <c r="Q34" s="227" t="s">
        <v>63</v>
      </c>
      <c r="R34" s="223">
        <v>1</v>
      </c>
      <c r="S34" s="221"/>
      <c r="T34" s="167" t="str">
        <f>IF(OR(U34="",X34=""),"",IF(U34&gt;X34,"○",IF(U34=X34,"△","●")))</f>
        <v>○</v>
      </c>
      <c r="U34" s="223">
        <v>8</v>
      </c>
      <c r="V34" s="224"/>
      <c r="W34" s="227" t="s">
        <v>63</v>
      </c>
      <c r="X34" s="223">
        <v>0</v>
      </c>
      <c r="Y34" s="221"/>
      <c r="Z34" s="220">
        <f>COUNTIF($H34:$Y34,"○")*3+COUNTIF($H34:$Y34,"△")*1</f>
        <v>6</v>
      </c>
      <c r="AA34" s="221"/>
      <c r="AB34" s="220">
        <f>SUM(I34,O34,U34)</f>
        <v>11</v>
      </c>
      <c r="AC34" s="221"/>
      <c r="AD34" s="220">
        <f>SUM(L34,R34,X34)</f>
        <v>1</v>
      </c>
      <c r="AE34" s="221"/>
      <c r="AF34" s="220">
        <f>AB34-AD34</f>
        <v>10</v>
      </c>
      <c r="AG34" s="227"/>
      <c r="AH34" s="221"/>
      <c r="AI34" s="220">
        <v>1</v>
      </c>
      <c r="AJ34" s="221"/>
    </row>
    <row r="35" spans="1:42" ht="11.25" customHeight="1">
      <c r="A35" s="188"/>
      <c r="B35" s="214"/>
      <c r="C35" s="215"/>
      <c r="D35" s="215"/>
      <c r="E35" s="215"/>
      <c r="F35" s="215"/>
      <c r="G35" s="216"/>
      <c r="H35" s="231"/>
      <c r="I35" s="232"/>
      <c r="J35" s="232"/>
      <c r="K35" s="232"/>
      <c r="L35" s="232"/>
      <c r="M35" s="233"/>
      <c r="N35" s="170"/>
      <c r="O35" s="225"/>
      <c r="P35" s="226"/>
      <c r="Q35" s="165"/>
      <c r="R35" s="225"/>
      <c r="S35" s="166"/>
      <c r="T35" s="170"/>
      <c r="U35" s="225"/>
      <c r="V35" s="226"/>
      <c r="W35" s="165"/>
      <c r="X35" s="225"/>
      <c r="Y35" s="166"/>
      <c r="Z35" s="222"/>
      <c r="AA35" s="166"/>
      <c r="AB35" s="222"/>
      <c r="AC35" s="166"/>
      <c r="AD35" s="222"/>
      <c r="AE35" s="166"/>
      <c r="AF35" s="222"/>
      <c r="AG35" s="165"/>
      <c r="AH35" s="166"/>
      <c r="AI35" s="222"/>
      <c r="AJ35" s="166"/>
    </row>
    <row r="36" spans="1:42" ht="11.25" customHeight="1">
      <c r="A36" s="188">
        <v>2</v>
      </c>
      <c r="B36" s="167" t="s">
        <v>307</v>
      </c>
      <c r="C36" s="212"/>
      <c r="D36" s="212"/>
      <c r="E36" s="212"/>
      <c r="F36" s="212"/>
      <c r="G36" s="213"/>
      <c r="H36" s="167" t="str">
        <f>IF(OR(I36="",L36=""),"",IF(I36&gt;L36,"○",IF(I36=L36,"△","●")))</f>
        <v>●</v>
      </c>
      <c r="I36" s="223">
        <f>IF(R34="","",R34)</f>
        <v>1</v>
      </c>
      <c r="J36" s="224"/>
      <c r="K36" s="227" t="s">
        <v>63</v>
      </c>
      <c r="L36" s="223">
        <f>IF(O34="","",O34)</f>
        <v>3</v>
      </c>
      <c r="M36" s="221"/>
      <c r="N36" s="228"/>
      <c r="O36" s="229"/>
      <c r="P36" s="229"/>
      <c r="Q36" s="229"/>
      <c r="R36" s="229"/>
      <c r="S36" s="230"/>
      <c r="T36" s="167" t="str">
        <f>IF(OR(U36="",X36=""),"",IF(U36&gt;X36,"○",IF(U36=X36,"△","●")))</f>
        <v>○</v>
      </c>
      <c r="U36" s="223">
        <v>4</v>
      </c>
      <c r="V36" s="224"/>
      <c r="W36" s="227" t="s">
        <v>63</v>
      </c>
      <c r="X36" s="223">
        <v>3</v>
      </c>
      <c r="Y36" s="221"/>
      <c r="Z36" s="220">
        <f>COUNTIF($H36:$Y36,"○")*3+COUNTIF($H36:$Y36,"△")*1</f>
        <v>3</v>
      </c>
      <c r="AA36" s="221"/>
      <c r="AB36" s="220">
        <f>SUM(I36,O36,U36)</f>
        <v>5</v>
      </c>
      <c r="AC36" s="221"/>
      <c r="AD36" s="220">
        <f>SUM(L36,R36,X36)</f>
        <v>6</v>
      </c>
      <c r="AE36" s="221"/>
      <c r="AF36" s="220">
        <f>AB36-AD36</f>
        <v>-1</v>
      </c>
      <c r="AG36" s="227"/>
      <c r="AH36" s="221"/>
      <c r="AI36" s="220">
        <v>2</v>
      </c>
      <c r="AJ36" s="221"/>
    </row>
    <row r="37" spans="1:42" ht="11.25" customHeight="1">
      <c r="A37" s="188"/>
      <c r="B37" s="214"/>
      <c r="C37" s="215"/>
      <c r="D37" s="215"/>
      <c r="E37" s="215"/>
      <c r="F37" s="215"/>
      <c r="G37" s="216"/>
      <c r="H37" s="170"/>
      <c r="I37" s="225"/>
      <c r="J37" s="226"/>
      <c r="K37" s="165"/>
      <c r="L37" s="225"/>
      <c r="M37" s="166"/>
      <c r="N37" s="231"/>
      <c r="O37" s="232"/>
      <c r="P37" s="232"/>
      <c r="Q37" s="232"/>
      <c r="R37" s="232"/>
      <c r="S37" s="233"/>
      <c r="T37" s="170"/>
      <c r="U37" s="225"/>
      <c r="V37" s="226"/>
      <c r="W37" s="165"/>
      <c r="X37" s="225"/>
      <c r="Y37" s="166"/>
      <c r="Z37" s="222"/>
      <c r="AA37" s="166"/>
      <c r="AB37" s="222"/>
      <c r="AC37" s="166"/>
      <c r="AD37" s="222"/>
      <c r="AE37" s="166"/>
      <c r="AF37" s="222"/>
      <c r="AG37" s="165"/>
      <c r="AH37" s="166"/>
      <c r="AI37" s="222"/>
      <c r="AJ37" s="166"/>
    </row>
    <row r="38" spans="1:42" ht="11.25" customHeight="1">
      <c r="A38" s="188">
        <v>3</v>
      </c>
      <c r="B38" s="167" t="s">
        <v>309</v>
      </c>
      <c r="C38" s="212"/>
      <c r="D38" s="212"/>
      <c r="E38" s="212"/>
      <c r="F38" s="212"/>
      <c r="G38" s="213"/>
      <c r="H38" s="167" t="str">
        <f>IF(OR(I38="",L38=""),"",IF(I38&gt;L38,"○",IF(I38=L38,"△","●")))</f>
        <v>●</v>
      </c>
      <c r="I38" s="223">
        <f>IF(X34="","",X34)</f>
        <v>0</v>
      </c>
      <c r="J38" s="224"/>
      <c r="K38" s="227" t="s">
        <v>63</v>
      </c>
      <c r="L38" s="223">
        <f>IF(U34="","",U34)</f>
        <v>8</v>
      </c>
      <c r="M38" s="221"/>
      <c r="N38" s="167" t="str">
        <f>IF(OR(O38="",R38=""),"",IF(O38&gt;R38,"○",IF(O38=R38,"△","●")))</f>
        <v>●</v>
      </c>
      <c r="O38" s="223">
        <f>IF(X36="","",X36)</f>
        <v>3</v>
      </c>
      <c r="P38" s="224"/>
      <c r="Q38" s="227" t="s">
        <v>63</v>
      </c>
      <c r="R38" s="223">
        <f>IF(U36="","",U36)</f>
        <v>4</v>
      </c>
      <c r="S38" s="221"/>
      <c r="T38" s="228"/>
      <c r="U38" s="229"/>
      <c r="V38" s="229"/>
      <c r="W38" s="229"/>
      <c r="X38" s="229"/>
      <c r="Y38" s="230"/>
      <c r="Z38" s="220">
        <f>COUNTIF($H38:$Y38,"○")*3+COUNTIF($H38:$Y38,"△")*1</f>
        <v>0</v>
      </c>
      <c r="AA38" s="221"/>
      <c r="AB38" s="220">
        <f>SUM(I38,O38,U38)</f>
        <v>3</v>
      </c>
      <c r="AC38" s="221"/>
      <c r="AD38" s="220">
        <f>SUM(L38,R38,X38)</f>
        <v>12</v>
      </c>
      <c r="AE38" s="221"/>
      <c r="AF38" s="220">
        <f>AB38-AD38</f>
        <v>-9</v>
      </c>
      <c r="AG38" s="227"/>
      <c r="AH38" s="221"/>
      <c r="AI38" s="220">
        <v>3</v>
      </c>
      <c r="AJ38" s="221"/>
    </row>
    <row r="39" spans="1:42" ht="11.25" customHeight="1">
      <c r="A39" s="188"/>
      <c r="B39" s="214"/>
      <c r="C39" s="215"/>
      <c r="D39" s="215"/>
      <c r="E39" s="215"/>
      <c r="F39" s="215"/>
      <c r="G39" s="216"/>
      <c r="H39" s="170"/>
      <c r="I39" s="225"/>
      <c r="J39" s="226"/>
      <c r="K39" s="165"/>
      <c r="L39" s="225"/>
      <c r="M39" s="166"/>
      <c r="N39" s="170"/>
      <c r="O39" s="225"/>
      <c r="P39" s="226"/>
      <c r="Q39" s="165"/>
      <c r="R39" s="225"/>
      <c r="S39" s="166"/>
      <c r="T39" s="231"/>
      <c r="U39" s="232"/>
      <c r="V39" s="232"/>
      <c r="W39" s="232"/>
      <c r="X39" s="232"/>
      <c r="Y39" s="233"/>
      <c r="Z39" s="222"/>
      <c r="AA39" s="166"/>
      <c r="AB39" s="222"/>
      <c r="AC39" s="166"/>
      <c r="AD39" s="222"/>
      <c r="AE39" s="166"/>
      <c r="AF39" s="222"/>
      <c r="AG39" s="165"/>
      <c r="AH39" s="166"/>
      <c r="AI39" s="222"/>
      <c r="AJ39" s="166"/>
    </row>
    <row r="40" spans="1:42" ht="11.25" customHeight="1"/>
    <row r="41" spans="1:42" ht="11.25" customHeight="1">
      <c r="B41" s="220" t="s">
        <v>71</v>
      </c>
      <c r="C41" s="227"/>
      <c r="D41" s="227"/>
      <c r="E41" s="227"/>
      <c r="F41" s="227"/>
      <c r="G41" s="221"/>
      <c r="H41" s="247" t="str">
        <f>IF(B43="","",B43)</f>
        <v>清原ＳＳＳ</v>
      </c>
      <c r="I41" s="248"/>
      <c r="J41" s="248"/>
      <c r="K41" s="248"/>
      <c r="L41" s="248"/>
      <c r="M41" s="249"/>
      <c r="N41" s="247" t="str">
        <f>IF(B45="","",B45)</f>
        <v>ＦＣアネーロ宇都宮</v>
      </c>
      <c r="O41" s="248"/>
      <c r="P41" s="248"/>
      <c r="Q41" s="248"/>
      <c r="R41" s="248"/>
      <c r="S41" s="249"/>
      <c r="T41" s="247" t="str">
        <f>IF(B47="","",B47)</f>
        <v>ＦＣブロケード</v>
      </c>
      <c r="U41" s="248"/>
      <c r="V41" s="248"/>
      <c r="W41" s="248"/>
      <c r="X41" s="248"/>
      <c r="Y41" s="249"/>
      <c r="Z41" s="247" t="str">
        <f>IF(B49="","",B49)</f>
        <v>ＦＣ Ｒiso</v>
      </c>
      <c r="AA41" s="248"/>
      <c r="AB41" s="248"/>
      <c r="AC41" s="248"/>
      <c r="AD41" s="248"/>
      <c r="AE41" s="248"/>
      <c r="AF41" s="220" t="s">
        <v>58</v>
      </c>
      <c r="AG41" s="221"/>
      <c r="AH41" s="220" t="s">
        <v>59</v>
      </c>
      <c r="AI41" s="221"/>
      <c r="AJ41" s="220" t="s">
        <v>60</v>
      </c>
      <c r="AK41" s="221"/>
      <c r="AL41" s="220" t="s">
        <v>61</v>
      </c>
      <c r="AM41" s="227"/>
      <c r="AN41" s="221"/>
      <c r="AO41" s="220" t="s">
        <v>62</v>
      </c>
      <c r="AP41" s="221"/>
    </row>
    <row r="42" spans="1:42" ht="11.25" customHeight="1">
      <c r="B42" s="222"/>
      <c r="C42" s="165"/>
      <c r="D42" s="165"/>
      <c r="E42" s="165"/>
      <c r="F42" s="165"/>
      <c r="G42" s="166"/>
      <c r="H42" s="250"/>
      <c r="I42" s="251"/>
      <c r="J42" s="251"/>
      <c r="K42" s="251"/>
      <c r="L42" s="251"/>
      <c r="M42" s="252"/>
      <c r="N42" s="250"/>
      <c r="O42" s="251"/>
      <c r="P42" s="251"/>
      <c r="Q42" s="251"/>
      <c r="R42" s="251"/>
      <c r="S42" s="252"/>
      <c r="T42" s="250"/>
      <c r="U42" s="251"/>
      <c r="V42" s="251"/>
      <c r="W42" s="251"/>
      <c r="X42" s="251"/>
      <c r="Y42" s="252"/>
      <c r="Z42" s="250"/>
      <c r="AA42" s="251"/>
      <c r="AB42" s="251"/>
      <c r="AC42" s="251"/>
      <c r="AD42" s="251"/>
      <c r="AE42" s="251"/>
      <c r="AF42" s="222"/>
      <c r="AG42" s="166"/>
      <c r="AH42" s="222"/>
      <c r="AI42" s="166"/>
      <c r="AJ42" s="222"/>
      <c r="AK42" s="166"/>
      <c r="AL42" s="222"/>
      <c r="AM42" s="165"/>
      <c r="AN42" s="166"/>
      <c r="AO42" s="222"/>
      <c r="AP42" s="166"/>
    </row>
    <row r="43" spans="1:42" ht="11.25" customHeight="1">
      <c r="A43" s="188">
        <v>4</v>
      </c>
      <c r="B43" s="167" t="s">
        <v>311</v>
      </c>
      <c r="C43" s="235"/>
      <c r="D43" s="235"/>
      <c r="E43" s="235"/>
      <c r="F43" s="235"/>
      <c r="G43" s="236"/>
      <c r="H43" s="228"/>
      <c r="I43" s="229"/>
      <c r="J43" s="229"/>
      <c r="K43" s="229"/>
      <c r="L43" s="229"/>
      <c r="M43" s="230"/>
      <c r="N43" s="167" t="str">
        <f>IF(OR(O43="",R43=""),"",IF(O43&gt;R43,"○",IF(O43=R43,"△","●")))</f>
        <v>●</v>
      </c>
      <c r="O43" s="223">
        <v>0</v>
      </c>
      <c r="P43" s="224"/>
      <c r="Q43" s="227" t="s">
        <v>63</v>
      </c>
      <c r="R43" s="223">
        <v>4</v>
      </c>
      <c r="S43" s="221"/>
      <c r="T43" s="167" t="str">
        <f>IF(OR(U43="",X43=""),"",IF(U43&gt;X43,"○",IF(U43=X43,"△","●")))</f>
        <v>△</v>
      </c>
      <c r="U43" s="223">
        <v>0</v>
      </c>
      <c r="V43" s="224"/>
      <c r="W43" s="227" t="s">
        <v>63</v>
      </c>
      <c r="X43" s="223">
        <v>0</v>
      </c>
      <c r="Y43" s="221"/>
      <c r="Z43" s="167" t="str">
        <f>IF(OR(AA43="",AD43=""),"",IF(AA43&gt;AD43,"○",IF(AA43=AD43,"△","●")))</f>
        <v>○</v>
      </c>
      <c r="AA43" s="223">
        <v>4</v>
      </c>
      <c r="AB43" s="224"/>
      <c r="AC43" s="227" t="s">
        <v>63</v>
      </c>
      <c r="AD43" s="223">
        <v>1</v>
      </c>
      <c r="AE43" s="221"/>
      <c r="AF43" s="220">
        <f>COUNTIF($H43:$AD43,"○")*3+COUNTIF($H43:$AD43,"△")*1</f>
        <v>4</v>
      </c>
      <c r="AG43" s="221"/>
      <c r="AH43" s="220">
        <f>SUM(I43,O43,U43,AA43)</f>
        <v>4</v>
      </c>
      <c r="AI43" s="221"/>
      <c r="AJ43" s="220">
        <f>SUM(L43,R43,X43,AD43)</f>
        <v>5</v>
      </c>
      <c r="AK43" s="221"/>
      <c r="AL43" s="220">
        <f>AH43-AJ43</f>
        <v>-1</v>
      </c>
      <c r="AM43" s="227"/>
      <c r="AN43" s="221"/>
      <c r="AO43" s="220">
        <v>3</v>
      </c>
      <c r="AP43" s="221"/>
    </row>
    <row r="44" spans="1:42" ht="11.25" customHeight="1">
      <c r="A44" s="188"/>
      <c r="B44" s="237"/>
      <c r="C44" s="238"/>
      <c r="D44" s="238"/>
      <c r="E44" s="238"/>
      <c r="F44" s="238"/>
      <c r="G44" s="239"/>
      <c r="H44" s="231"/>
      <c r="I44" s="232"/>
      <c r="J44" s="232"/>
      <c r="K44" s="232"/>
      <c r="L44" s="232"/>
      <c r="M44" s="233"/>
      <c r="N44" s="170"/>
      <c r="O44" s="225"/>
      <c r="P44" s="226"/>
      <c r="Q44" s="165"/>
      <c r="R44" s="225"/>
      <c r="S44" s="166"/>
      <c r="T44" s="170"/>
      <c r="U44" s="225"/>
      <c r="V44" s="226"/>
      <c r="W44" s="165"/>
      <c r="X44" s="225"/>
      <c r="Y44" s="166"/>
      <c r="Z44" s="170"/>
      <c r="AA44" s="225"/>
      <c r="AB44" s="226"/>
      <c r="AC44" s="165"/>
      <c r="AD44" s="225"/>
      <c r="AE44" s="166"/>
      <c r="AF44" s="222"/>
      <c r="AG44" s="166"/>
      <c r="AH44" s="222"/>
      <c r="AI44" s="166"/>
      <c r="AJ44" s="222"/>
      <c r="AK44" s="166"/>
      <c r="AL44" s="222"/>
      <c r="AM44" s="165"/>
      <c r="AN44" s="166"/>
      <c r="AO44" s="222"/>
      <c r="AP44" s="166"/>
    </row>
    <row r="45" spans="1:42" ht="11.25" customHeight="1">
      <c r="A45" s="188">
        <v>5</v>
      </c>
      <c r="B45" s="167" t="s">
        <v>313</v>
      </c>
      <c r="C45" s="235"/>
      <c r="D45" s="235"/>
      <c r="E45" s="235"/>
      <c r="F45" s="235"/>
      <c r="G45" s="236"/>
      <c r="H45" s="167" t="str">
        <f>IF(OR(I45="",L45=""),"",IF(I45&gt;L45,"○",IF(I45=L45,"△","●")))</f>
        <v>○</v>
      </c>
      <c r="I45" s="223">
        <f>IF(R43="","",R43)</f>
        <v>4</v>
      </c>
      <c r="J45" s="224"/>
      <c r="K45" s="227" t="s">
        <v>63</v>
      </c>
      <c r="L45" s="223">
        <f>IF(O43="","",O43)</f>
        <v>0</v>
      </c>
      <c r="M45" s="221"/>
      <c r="N45" s="228"/>
      <c r="O45" s="229"/>
      <c r="P45" s="229"/>
      <c r="Q45" s="229"/>
      <c r="R45" s="229"/>
      <c r="S45" s="230"/>
      <c r="T45" s="167" t="str">
        <f>IF(OR(U45="",X45=""),"",IF(U45&gt;X45,"○",IF(U45=X45,"△","●")))</f>
        <v>○</v>
      </c>
      <c r="U45" s="223">
        <v>1</v>
      </c>
      <c r="V45" s="224"/>
      <c r="W45" s="227" t="s">
        <v>63</v>
      </c>
      <c r="X45" s="223">
        <v>0</v>
      </c>
      <c r="Y45" s="221"/>
      <c r="Z45" s="167" t="str">
        <f>IF(OR(AA45="",AD45=""),"",IF(AA45&gt;AD45,"○",IF(AA45=AD45,"△","●")))</f>
        <v>○</v>
      </c>
      <c r="AA45" s="223">
        <v>2</v>
      </c>
      <c r="AB45" s="224"/>
      <c r="AC45" s="227" t="s">
        <v>63</v>
      </c>
      <c r="AD45" s="223">
        <v>1</v>
      </c>
      <c r="AE45" s="221"/>
      <c r="AF45" s="220">
        <f>COUNTIF($H45:$AD45,"○")*3+COUNTIF($H45:$AD45,"△")*1</f>
        <v>9</v>
      </c>
      <c r="AG45" s="221"/>
      <c r="AH45" s="220">
        <f>SUM(I45,O45,U45,AA45)</f>
        <v>7</v>
      </c>
      <c r="AI45" s="221"/>
      <c r="AJ45" s="220">
        <f>SUM(L45,R45,X45,AD45)</f>
        <v>1</v>
      </c>
      <c r="AK45" s="221"/>
      <c r="AL45" s="220">
        <f>AH45-AJ45</f>
        <v>6</v>
      </c>
      <c r="AM45" s="227"/>
      <c r="AN45" s="221"/>
      <c r="AO45" s="220">
        <v>1</v>
      </c>
      <c r="AP45" s="221"/>
    </row>
    <row r="46" spans="1:42" ht="11.25" customHeight="1">
      <c r="A46" s="188"/>
      <c r="B46" s="237"/>
      <c r="C46" s="238"/>
      <c r="D46" s="238"/>
      <c r="E46" s="238"/>
      <c r="F46" s="238"/>
      <c r="G46" s="239"/>
      <c r="H46" s="170"/>
      <c r="I46" s="225"/>
      <c r="J46" s="226"/>
      <c r="K46" s="165"/>
      <c r="L46" s="225"/>
      <c r="M46" s="166"/>
      <c r="N46" s="231"/>
      <c r="O46" s="232"/>
      <c r="P46" s="232"/>
      <c r="Q46" s="232"/>
      <c r="R46" s="232"/>
      <c r="S46" s="233"/>
      <c r="T46" s="170"/>
      <c r="U46" s="225"/>
      <c r="V46" s="226"/>
      <c r="W46" s="165"/>
      <c r="X46" s="225"/>
      <c r="Y46" s="166"/>
      <c r="Z46" s="170"/>
      <c r="AA46" s="225"/>
      <c r="AB46" s="226"/>
      <c r="AC46" s="165"/>
      <c r="AD46" s="225"/>
      <c r="AE46" s="166"/>
      <c r="AF46" s="222"/>
      <c r="AG46" s="166"/>
      <c r="AH46" s="222"/>
      <c r="AI46" s="166"/>
      <c r="AJ46" s="222"/>
      <c r="AK46" s="166"/>
      <c r="AL46" s="222"/>
      <c r="AM46" s="165"/>
      <c r="AN46" s="166"/>
      <c r="AO46" s="222"/>
      <c r="AP46" s="166"/>
    </row>
    <row r="47" spans="1:42" ht="11.25" customHeight="1">
      <c r="A47" s="188">
        <v>6</v>
      </c>
      <c r="B47" s="167" t="s">
        <v>315</v>
      </c>
      <c r="C47" s="235"/>
      <c r="D47" s="235"/>
      <c r="E47" s="235"/>
      <c r="F47" s="235"/>
      <c r="G47" s="236"/>
      <c r="H47" s="167" t="str">
        <f>IF(OR(I47="",L47=""),"",IF(I47&gt;L47,"○",IF(I47=L47,"△","●")))</f>
        <v>△</v>
      </c>
      <c r="I47" s="223">
        <f>IF(X43="","",X43)</f>
        <v>0</v>
      </c>
      <c r="J47" s="224"/>
      <c r="K47" s="227" t="s">
        <v>63</v>
      </c>
      <c r="L47" s="223">
        <f>IF(U43="","",U43)</f>
        <v>0</v>
      </c>
      <c r="M47" s="221"/>
      <c r="N47" s="167" t="str">
        <f>IF(OR(O47="",R47=""),"",IF(O47&gt;R47,"○",IF(O47=R47,"△","●")))</f>
        <v>●</v>
      </c>
      <c r="O47" s="223">
        <f>IF(X45="","",X45)</f>
        <v>0</v>
      </c>
      <c r="P47" s="224"/>
      <c r="Q47" s="227" t="s">
        <v>63</v>
      </c>
      <c r="R47" s="223">
        <f>IF(U45="","",U45)</f>
        <v>1</v>
      </c>
      <c r="S47" s="221"/>
      <c r="T47" s="228"/>
      <c r="U47" s="229"/>
      <c r="V47" s="229"/>
      <c r="W47" s="229"/>
      <c r="X47" s="229"/>
      <c r="Y47" s="230"/>
      <c r="Z47" s="167" t="str">
        <f>IF(OR(AA47="",AD47=""),"",IF(AA47&gt;AD47,"○",IF(AA47=AD47,"△","●")))</f>
        <v>○</v>
      </c>
      <c r="AA47" s="223">
        <v>1</v>
      </c>
      <c r="AB47" s="224"/>
      <c r="AC47" s="227" t="s">
        <v>63</v>
      </c>
      <c r="AD47" s="223">
        <v>0</v>
      </c>
      <c r="AE47" s="221"/>
      <c r="AF47" s="220">
        <f>COUNTIF($H47:$AD47,"○")*3+COUNTIF($H47:$AD47,"△")*1</f>
        <v>4</v>
      </c>
      <c r="AG47" s="221"/>
      <c r="AH47" s="220">
        <f>SUM(I47,O47,U47,AA47)</f>
        <v>1</v>
      </c>
      <c r="AI47" s="221"/>
      <c r="AJ47" s="220">
        <f>SUM(L47,R47,X47,AD47)</f>
        <v>1</v>
      </c>
      <c r="AK47" s="221"/>
      <c r="AL47" s="220">
        <f>AH47-AJ47</f>
        <v>0</v>
      </c>
      <c r="AM47" s="227"/>
      <c r="AN47" s="221"/>
      <c r="AO47" s="220">
        <v>2</v>
      </c>
      <c r="AP47" s="221"/>
    </row>
    <row r="48" spans="1:42" ht="11.25" customHeight="1">
      <c r="A48" s="188"/>
      <c r="B48" s="237"/>
      <c r="C48" s="238"/>
      <c r="D48" s="238"/>
      <c r="E48" s="238"/>
      <c r="F48" s="238"/>
      <c r="G48" s="239"/>
      <c r="H48" s="170"/>
      <c r="I48" s="225"/>
      <c r="J48" s="226"/>
      <c r="K48" s="165"/>
      <c r="L48" s="225"/>
      <c r="M48" s="166"/>
      <c r="N48" s="170"/>
      <c r="O48" s="225"/>
      <c r="P48" s="226"/>
      <c r="Q48" s="165"/>
      <c r="R48" s="225"/>
      <c r="S48" s="166"/>
      <c r="T48" s="231"/>
      <c r="U48" s="232"/>
      <c r="V48" s="232"/>
      <c r="W48" s="232"/>
      <c r="X48" s="232"/>
      <c r="Y48" s="233"/>
      <c r="Z48" s="170"/>
      <c r="AA48" s="225"/>
      <c r="AB48" s="226"/>
      <c r="AC48" s="165"/>
      <c r="AD48" s="225"/>
      <c r="AE48" s="166"/>
      <c r="AF48" s="222"/>
      <c r="AG48" s="166"/>
      <c r="AH48" s="222"/>
      <c r="AI48" s="166"/>
      <c r="AJ48" s="222"/>
      <c r="AK48" s="166"/>
      <c r="AL48" s="222"/>
      <c r="AM48" s="165"/>
      <c r="AN48" s="166"/>
      <c r="AO48" s="222"/>
      <c r="AP48" s="166"/>
    </row>
    <row r="49" spans="1:42" ht="11.25" customHeight="1">
      <c r="A49" s="188">
        <v>7</v>
      </c>
      <c r="B49" s="167" t="s">
        <v>317</v>
      </c>
      <c r="C49" s="235"/>
      <c r="D49" s="235"/>
      <c r="E49" s="235"/>
      <c r="F49" s="235"/>
      <c r="G49" s="236"/>
      <c r="H49" s="167" t="str">
        <f>IF(OR(I49="",L49=""),"",IF(I49&gt;L49,"○",IF(I49=L49,"△","●")))</f>
        <v>●</v>
      </c>
      <c r="I49" s="223">
        <f>IF(AD43="","",AD43)</f>
        <v>1</v>
      </c>
      <c r="J49" s="224"/>
      <c r="K49" s="227" t="s">
        <v>63</v>
      </c>
      <c r="L49" s="223">
        <f>IF(AA43="","",AA43)</f>
        <v>4</v>
      </c>
      <c r="M49" s="221"/>
      <c r="N49" s="167" t="str">
        <f>IF(OR(O49="",R49=""),"",IF(O49&gt;R49,"○",IF(O49=R49,"△","●")))</f>
        <v>●</v>
      </c>
      <c r="O49" s="223">
        <f>IF(AD45="","",AD45)</f>
        <v>1</v>
      </c>
      <c r="P49" s="224"/>
      <c r="Q49" s="227" t="s">
        <v>63</v>
      </c>
      <c r="R49" s="223">
        <f>IF(AA45="","",AA45)</f>
        <v>2</v>
      </c>
      <c r="S49" s="221"/>
      <c r="T49" s="167" t="str">
        <f>IF(OR(U49="",X49=""),"",IF(U49&gt;X49,"○",IF(U49=X49,"△","●")))</f>
        <v>●</v>
      </c>
      <c r="U49" s="223">
        <f>IF(AD47="","",AD47)</f>
        <v>0</v>
      </c>
      <c r="V49" s="224"/>
      <c r="W49" s="227" t="s">
        <v>63</v>
      </c>
      <c r="X49" s="223">
        <f>IF(AA47="","",AA47)</f>
        <v>1</v>
      </c>
      <c r="Y49" s="221"/>
      <c r="Z49" s="228"/>
      <c r="AA49" s="229"/>
      <c r="AB49" s="229"/>
      <c r="AC49" s="229"/>
      <c r="AD49" s="229"/>
      <c r="AE49" s="230"/>
      <c r="AF49" s="220">
        <f>COUNTIF($H49:$AD49,"○")*3+COUNTIF($H49:$AD49,"△")*1</f>
        <v>0</v>
      </c>
      <c r="AG49" s="221"/>
      <c r="AH49" s="220">
        <f>SUM(I49,O49,U49,AA49)</f>
        <v>2</v>
      </c>
      <c r="AI49" s="221"/>
      <c r="AJ49" s="220">
        <f>SUM(L49,R49,X49,AD49)</f>
        <v>7</v>
      </c>
      <c r="AK49" s="221"/>
      <c r="AL49" s="220">
        <f>AH49-AJ49</f>
        <v>-5</v>
      </c>
      <c r="AM49" s="227"/>
      <c r="AN49" s="221"/>
      <c r="AO49" s="220">
        <v>4</v>
      </c>
      <c r="AP49" s="221"/>
    </row>
    <row r="50" spans="1:42" ht="11.25" customHeight="1">
      <c r="A50" s="188"/>
      <c r="B50" s="237"/>
      <c r="C50" s="238"/>
      <c r="D50" s="238"/>
      <c r="E50" s="238"/>
      <c r="F50" s="238"/>
      <c r="G50" s="239"/>
      <c r="H50" s="170"/>
      <c r="I50" s="225"/>
      <c r="J50" s="226"/>
      <c r="K50" s="165"/>
      <c r="L50" s="225"/>
      <c r="M50" s="166"/>
      <c r="N50" s="170"/>
      <c r="O50" s="225"/>
      <c r="P50" s="226"/>
      <c r="Q50" s="165"/>
      <c r="R50" s="225"/>
      <c r="S50" s="166"/>
      <c r="T50" s="170"/>
      <c r="U50" s="225"/>
      <c r="V50" s="226"/>
      <c r="W50" s="165"/>
      <c r="X50" s="225"/>
      <c r="Y50" s="166"/>
      <c r="Z50" s="231"/>
      <c r="AA50" s="232"/>
      <c r="AB50" s="232"/>
      <c r="AC50" s="232"/>
      <c r="AD50" s="232"/>
      <c r="AE50" s="233"/>
      <c r="AF50" s="222"/>
      <c r="AG50" s="166"/>
      <c r="AH50" s="222"/>
      <c r="AI50" s="166"/>
      <c r="AJ50" s="222"/>
      <c r="AK50" s="166"/>
      <c r="AL50" s="222"/>
      <c r="AM50" s="165"/>
      <c r="AN50" s="166"/>
      <c r="AO50" s="222"/>
      <c r="AP50" s="166"/>
    </row>
    <row r="51" spans="1:42" ht="11.2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42" ht="11.2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42" ht="11.2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42" ht="11.25" customHeight="1">
      <c r="A54" s="189" t="s">
        <v>97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4"/>
      <c r="T54" s="167" t="s">
        <v>98</v>
      </c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9"/>
    </row>
    <row r="55" spans="1:42" ht="11.25" customHeight="1">
      <c r="A55" s="255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7"/>
      <c r="T55" s="170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2"/>
    </row>
    <row r="56" spans="1:42" ht="11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1.25" customHeight="1">
      <c r="B57" s="247" t="s">
        <v>76</v>
      </c>
      <c r="C57" s="242"/>
      <c r="D57" s="242"/>
      <c r="E57" s="242"/>
      <c r="F57" s="242"/>
      <c r="G57" s="243"/>
      <c r="H57" s="247" t="str">
        <f>IF(B59="","",B59)</f>
        <v>ＦＣアリーバ</v>
      </c>
      <c r="I57" s="248"/>
      <c r="J57" s="248"/>
      <c r="K57" s="248"/>
      <c r="L57" s="248"/>
      <c r="M57" s="249"/>
      <c r="N57" s="247" t="str">
        <f>IF(B61="","",B61)</f>
        <v>ｕｎｉｏｎ ＳＣ</v>
      </c>
      <c r="O57" s="248"/>
      <c r="P57" s="248"/>
      <c r="Q57" s="248"/>
      <c r="R57" s="248"/>
      <c r="S57" s="249"/>
      <c r="T57" s="247" t="str">
        <f>IF(B63="","",B63)</f>
        <v>細谷ＳＣ</v>
      </c>
      <c r="U57" s="248"/>
      <c r="V57" s="248"/>
      <c r="W57" s="248"/>
      <c r="X57" s="248"/>
      <c r="Y57" s="249"/>
      <c r="Z57" s="220" t="s">
        <v>58</v>
      </c>
      <c r="AA57" s="221"/>
      <c r="AB57" s="220" t="s">
        <v>59</v>
      </c>
      <c r="AC57" s="221"/>
      <c r="AD57" s="220" t="s">
        <v>60</v>
      </c>
      <c r="AE57" s="221"/>
      <c r="AF57" s="220" t="s">
        <v>61</v>
      </c>
      <c r="AG57" s="227"/>
      <c r="AH57" s="221"/>
      <c r="AI57" s="220" t="s">
        <v>62</v>
      </c>
      <c r="AJ57" s="221"/>
    </row>
    <row r="58" spans="1:42" ht="11.25" customHeight="1">
      <c r="B58" s="244"/>
      <c r="C58" s="245"/>
      <c r="D58" s="245"/>
      <c r="E58" s="245"/>
      <c r="F58" s="245"/>
      <c r="G58" s="246"/>
      <c r="H58" s="250"/>
      <c r="I58" s="251"/>
      <c r="J58" s="251"/>
      <c r="K58" s="251"/>
      <c r="L58" s="251"/>
      <c r="M58" s="252"/>
      <c r="N58" s="250"/>
      <c r="O58" s="251"/>
      <c r="P58" s="251"/>
      <c r="Q58" s="251"/>
      <c r="R58" s="251"/>
      <c r="S58" s="252"/>
      <c r="T58" s="250"/>
      <c r="U58" s="251"/>
      <c r="V58" s="251"/>
      <c r="W58" s="251"/>
      <c r="X58" s="251"/>
      <c r="Y58" s="252"/>
      <c r="Z58" s="222"/>
      <c r="AA58" s="166"/>
      <c r="AB58" s="222"/>
      <c r="AC58" s="166"/>
      <c r="AD58" s="222"/>
      <c r="AE58" s="166"/>
      <c r="AF58" s="222"/>
      <c r="AG58" s="165"/>
      <c r="AH58" s="166"/>
      <c r="AI58" s="222"/>
      <c r="AJ58" s="166"/>
    </row>
    <row r="59" spans="1:42" ht="11.25" customHeight="1">
      <c r="A59" s="188">
        <v>1</v>
      </c>
      <c r="B59" s="234" t="s">
        <v>319</v>
      </c>
      <c r="C59" s="235"/>
      <c r="D59" s="235"/>
      <c r="E59" s="235"/>
      <c r="F59" s="235"/>
      <c r="G59" s="236"/>
      <c r="H59" s="228"/>
      <c r="I59" s="229"/>
      <c r="J59" s="229"/>
      <c r="K59" s="229"/>
      <c r="L59" s="229"/>
      <c r="M59" s="230"/>
      <c r="N59" s="167" t="str">
        <f>IF(OR(O59="",R59=""),"",IF(O59&gt;R59,"○",IF(O59=R59,"△","●")))</f>
        <v>●</v>
      </c>
      <c r="O59" s="223">
        <v>0</v>
      </c>
      <c r="P59" s="224"/>
      <c r="Q59" s="227" t="s">
        <v>63</v>
      </c>
      <c r="R59" s="223">
        <v>7</v>
      </c>
      <c r="S59" s="221"/>
      <c r="T59" s="167" t="str">
        <f>IF(OR(U59="",X59=""),"",IF(U59&gt;X59,"○",IF(U59=X59,"△","●")))</f>
        <v>●</v>
      </c>
      <c r="U59" s="223">
        <v>0</v>
      </c>
      <c r="V59" s="224"/>
      <c r="W59" s="227" t="s">
        <v>63</v>
      </c>
      <c r="X59" s="223">
        <v>5</v>
      </c>
      <c r="Y59" s="221"/>
      <c r="Z59" s="220">
        <f>COUNTIF($H59:$Y59,"○")*3+COUNTIF($H59:$Y59,"△")*1</f>
        <v>0</v>
      </c>
      <c r="AA59" s="221"/>
      <c r="AB59" s="220">
        <f>SUM(I59,O59,U59)</f>
        <v>0</v>
      </c>
      <c r="AC59" s="221"/>
      <c r="AD59" s="220">
        <f>SUM(L59,R59,X59)</f>
        <v>12</v>
      </c>
      <c r="AE59" s="221"/>
      <c r="AF59" s="220">
        <f>AB59-AD59</f>
        <v>-12</v>
      </c>
      <c r="AG59" s="227"/>
      <c r="AH59" s="221"/>
      <c r="AI59" s="220">
        <v>3</v>
      </c>
      <c r="AJ59" s="221"/>
    </row>
    <row r="60" spans="1:42" ht="11.25" customHeight="1">
      <c r="A60" s="188"/>
      <c r="B60" s="237"/>
      <c r="C60" s="238"/>
      <c r="D60" s="238"/>
      <c r="E60" s="238"/>
      <c r="F60" s="238"/>
      <c r="G60" s="239"/>
      <c r="H60" s="231"/>
      <c r="I60" s="232"/>
      <c r="J60" s="232"/>
      <c r="K60" s="232"/>
      <c r="L60" s="232"/>
      <c r="M60" s="233"/>
      <c r="N60" s="170"/>
      <c r="O60" s="225"/>
      <c r="P60" s="226"/>
      <c r="Q60" s="165"/>
      <c r="R60" s="225"/>
      <c r="S60" s="166"/>
      <c r="T60" s="170"/>
      <c r="U60" s="225"/>
      <c r="V60" s="226"/>
      <c r="W60" s="165"/>
      <c r="X60" s="225"/>
      <c r="Y60" s="166"/>
      <c r="Z60" s="222"/>
      <c r="AA60" s="166"/>
      <c r="AB60" s="222"/>
      <c r="AC60" s="166"/>
      <c r="AD60" s="222"/>
      <c r="AE60" s="166"/>
      <c r="AF60" s="222"/>
      <c r="AG60" s="165"/>
      <c r="AH60" s="166"/>
      <c r="AI60" s="222"/>
      <c r="AJ60" s="166"/>
    </row>
    <row r="61" spans="1:42" ht="11.25" customHeight="1">
      <c r="A61" s="188">
        <v>2</v>
      </c>
      <c r="B61" s="234" t="s">
        <v>320</v>
      </c>
      <c r="C61" s="235"/>
      <c r="D61" s="235"/>
      <c r="E61" s="235"/>
      <c r="F61" s="235"/>
      <c r="G61" s="236"/>
      <c r="H61" s="167" t="str">
        <f>IF(OR(I61="",L61=""),"",IF(I61&gt;L61,"○",IF(I61=L61,"△","●")))</f>
        <v>○</v>
      </c>
      <c r="I61" s="223">
        <f>IF(R59="","",R59)</f>
        <v>7</v>
      </c>
      <c r="J61" s="224"/>
      <c r="K61" s="227" t="s">
        <v>63</v>
      </c>
      <c r="L61" s="223">
        <f>IF(O59="","",O59)</f>
        <v>0</v>
      </c>
      <c r="M61" s="221"/>
      <c r="N61" s="228"/>
      <c r="O61" s="229"/>
      <c r="P61" s="229"/>
      <c r="Q61" s="229"/>
      <c r="R61" s="229"/>
      <c r="S61" s="230"/>
      <c r="T61" s="167" t="str">
        <f>IF(OR(U61="",X61=""),"",IF(U61&gt;X61,"○",IF(U61=X61,"△","●")))</f>
        <v>●</v>
      </c>
      <c r="U61" s="223">
        <v>0</v>
      </c>
      <c r="V61" s="224"/>
      <c r="W61" s="227" t="s">
        <v>63</v>
      </c>
      <c r="X61" s="223">
        <v>1</v>
      </c>
      <c r="Y61" s="221"/>
      <c r="Z61" s="220">
        <f>COUNTIF($H61:$Y61,"○")*3+COUNTIF($H61:$Y61,"△")*1</f>
        <v>3</v>
      </c>
      <c r="AA61" s="221"/>
      <c r="AB61" s="220">
        <f>SUM(I61,O61,U61)</f>
        <v>7</v>
      </c>
      <c r="AC61" s="221"/>
      <c r="AD61" s="220">
        <f>SUM(L61,R61,X61)</f>
        <v>1</v>
      </c>
      <c r="AE61" s="221"/>
      <c r="AF61" s="220">
        <f>AB61-AD61</f>
        <v>6</v>
      </c>
      <c r="AG61" s="227"/>
      <c r="AH61" s="221"/>
      <c r="AI61" s="220">
        <v>2</v>
      </c>
      <c r="AJ61" s="221"/>
    </row>
    <row r="62" spans="1:42" ht="11.25" customHeight="1">
      <c r="A62" s="188"/>
      <c r="B62" s="237"/>
      <c r="C62" s="238"/>
      <c r="D62" s="238"/>
      <c r="E62" s="238"/>
      <c r="F62" s="238"/>
      <c r="G62" s="239"/>
      <c r="H62" s="170"/>
      <c r="I62" s="225"/>
      <c r="J62" s="226"/>
      <c r="K62" s="165"/>
      <c r="L62" s="225"/>
      <c r="M62" s="166"/>
      <c r="N62" s="231"/>
      <c r="O62" s="232"/>
      <c r="P62" s="232"/>
      <c r="Q62" s="232"/>
      <c r="R62" s="232"/>
      <c r="S62" s="233"/>
      <c r="T62" s="170"/>
      <c r="U62" s="225"/>
      <c r="V62" s="226"/>
      <c r="W62" s="165"/>
      <c r="X62" s="225"/>
      <c r="Y62" s="166"/>
      <c r="Z62" s="222"/>
      <c r="AA62" s="166"/>
      <c r="AB62" s="222"/>
      <c r="AC62" s="166"/>
      <c r="AD62" s="222"/>
      <c r="AE62" s="166"/>
      <c r="AF62" s="222"/>
      <c r="AG62" s="165"/>
      <c r="AH62" s="166"/>
      <c r="AI62" s="222"/>
      <c r="AJ62" s="166"/>
    </row>
    <row r="63" spans="1:42" ht="11.25" customHeight="1">
      <c r="A63" s="188">
        <v>3</v>
      </c>
      <c r="B63" s="234" t="s">
        <v>48</v>
      </c>
      <c r="C63" s="235"/>
      <c r="D63" s="235"/>
      <c r="E63" s="235"/>
      <c r="F63" s="235"/>
      <c r="G63" s="236"/>
      <c r="H63" s="167" t="str">
        <f>IF(OR(I63="",L63=""),"",IF(I63&gt;L63,"○",IF(I63=L63,"△","●")))</f>
        <v>○</v>
      </c>
      <c r="I63" s="223">
        <f>IF(X59="","",X59)</f>
        <v>5</v>
      </c>
      <c r="J63" s="224"/>
      <c r="K63" s="227" t="s">
        <v>63</v>
      </c>
      <c r="L63" s="223">
        <f>IF(U59="","",U59)</f>
        <v>0</v>
      </c>
      <c r="M63" s="221"/>
      <c r="N63" s="167" t="str">
        <f>IF(OR(O63="",R63=""),"",IF(O63&gt;R63,"○",IF(O63=R63,"△","●")))</f>
        <v>○</v>
      </c>
      <c r="O63" s="223">
        <f>IF(X61="","",X61)</f>
        <v>1</v>
      </c>
      <c r="P63" s="224"/>
      <c r="Q63" s="227" t="s">
        <v>63</v>
      </c>
      <c r="R63" s="223">
        <f>IF(U61="","",U61)</f>
        <v>0</v>
      </c>
      <c r="S63" s="221"/>
      <c r="T63" s="228"/>
      <c r="U63" s="229"/>
      <c r="V63" s="229"/>
      <c r="W63" s="229"/>
      <c r="X63" s="229"/>
      <c r="Y63" s="230"/>
      <c r="Z63" s="220">
        <f>COUNTIF($H63:$Y63,"○")*3+COUNTIF($H63:$Y63,"△")*1</f>
        <v>6</v>
      </c>
      <c r="AA63" s="221"/>
      <c r="AB63" s="220">
        <f>SUM(I63,O63,U63)</f>
        <v>6</v>
      </c>
      <c r="AC63" s="221"/>
      <c r="AD63" s="220">
        <f>SUM(L63,R63,X63)</f>
        <v>0</v>
      </c>
      <c r="AE63" s="221"/>
      <c r="AF63" s="220">
        <f>AB63-AD63</f>
        <v>6</v>
      </c>
      <c r="AG63" s="227"/>
      <c r="AH63" s="221"/>
      <c r="AI63" s="220">
        <v>1</v>
      </c>
      <c r="AJ63" s="221"/>
    </row>
    <row r="64" spans="1:42" ht="11.25" customHeight="1">
      <c r="A64" s="188"/>
      <c r="B64" s="237"/>
      <c r="C64" s="238"/>
      <c r="D64" s="238"/>
      <c r="E64" s="238"/>
      <c r="F64" s="238"/>
      <c r="G64" s="239"/>
      <c r="H64" s="170"/>
      <c r="I64" s="225"/>
      <c r="J64" s="226"/>
      <c r="K64" s="165"/>
      <c r="L64" s="225"/>
      <c r="M64" s="166"/>
      <c r="N64" s="170"/>
      <c r="O64" s="225"/>
      <c r="P64" s="226"/>
      <c r="Q64" s="165"/>
      <c r="R64" s="225"/>
      <c r="S64" s="166"/>
      <c r="T64" s="231"/>
      <c r="U64" s="232"/>
      <c r="V64" s="232"/>
      <c r="W64" s="232"/>
      <c r="X64" s="232"/>
      <c r="Y64" s="233"/>
      <c r="Z64" s="222"/>
      <c r="AA64" s="166"/>
      <c r="AB64" s="222"/>
      <c r="AC64" s="166"/>
      <c r="AD64" s="222"/>
      <c r="AE64" s="166"/>
      <c r="AF64" s="222"/>
      <c r="AG64" s="165"/>
      <c r="AH64" s="166"/>
      <c r="AI64" s="222"/>
      <c r="AJ64" s="166"/>
    </row>
    <row r="65" spans="1:42" ht="11.25" customHeight="1">
      <c r="B65" s="29"/>
      <c r="C65" s="29"/>
      <c r="D65" s="29"/>
      <c r="E65" s="29"/>
      <c r="F65" s="29"/>
      <c r="G65" s="29"/>
    </row>
    <row r="66" spans="1:42" ht="11.25" customHeight="1">
      <c r="B66" s="241" t="s">
        <v>77</v>
      </c>
      <c r="C66" s="242"/>
      <c r="D66" s="242"/>
      <c r="E66" s="242"/>
      <c r="F66" s="242"/>
      <c r="G66" s="243"/>
      <c r="H66" s="247" t="str">
        <f>IF(B68="","",B68)</f>
        <v>ＴＥＡＭリフレＳＣ</v>
      </c>
      <c r="I66" s="248"/>
      <c r="J66" s="248"/>
      <c r="K66" s="248"/>
      <c r="L66" s="248"/>
      <c r="M66" s="249"/>
      <c r="N66" s="247" t="str">
        <f>IF(B70="","",B70)</f>
        <v>シャルムグランツＳＣ</v>
      </c>
      <c r="O66" s="248"/>
      <c r="P66" s="248"/>
      <c r="Q66" s="248"/>
      <c r="R66" s="248"/>
      <c r="S66" s="249"/>
      <c r="T66" s="247" t="str">
        <f>IF(B72="","",B72)</f>
        <v>岡西ＦＣ</v>
      </c>
      <c r="U66" s="248"/>
      <c r="V66" s="248"/>
      <c r="W66" s="248"/>
      <c r="X66" s="248"/>
      <c r="Y66" s="249"/>
      <c r="Z66" s="247" t="str">
        <f>IF(B74="","",B74)</f>
        <v>国本ＪＳＣ</v>
      </c>
      <c r="AA66" s="248"/>
      <c r="AB66" s="248"/>
      <c r="AC66" s="248"/>
      <c r="AD66" s="248"/>
      <c r="AE66" s="248"/>
      <c r="AF66" s="220" t="s">
        <v>58</v>
      </c>
      <c r="AG66" s="221"/>
      <c r="AH66" s="220" t="s">
        <v>59</v>
      </c>
      <c r="AI66" s="221"/>
      <c r="AJ66" s="220" t="s">
        <v>60</v>
      </c>
      <c r="AK66" s="221"/>
      <c r="AL66" s="220" t="s">
        <v>61</v>
      </c>
      <c r="AM66" s="227"/>
      <c r="AN66" s="221"/>
      <c r="AO66" s="220" t="s">
        <v>62</v>
      </c>
      <c r="AP66" s="221"/>
    </row>
    <row r="67" spans="1:42" ht="11.25" customHeight="1">
      <c r="B67" s="244"/>
      <c r="C67" s="245"/>
      <c r="D67" s="245"/>
      <c r="E67" s="245"/>
      <c r="F67" s="245"/>
      <c r="G67" s="246"/>
      <c r="H67" s="250"/>
      <c r="I67" s="251"/>
      <c r="J67" s="251"/>
      <c r="K67" s="251"/>
      <c r="L67" s="251"/>
      <c r="M67" s="252"/>
      <c r="N67" s="250"/>
      <c r="O67" s="251"/>
      <c r="P67" s="251"/>
      <c r="Q67" s="251"/>
      <c r="R67" s="251"/>
      <c r="S67" s="252"/>
      <c r="T67" s="250"/>
      <c r="U67" s="251"/>
      <c r="V67" s="251"/>
      <c r="W67" s="251"/>
      <c r="X67" s="251"/>
      <c r="Y67" s="252"/>
      <c r="Z67" s="250"/>
      <c r="AA67" s="251"/>
      <c r="AB67" s="251"/>
      <c r="AC67" s="251"/>
      <c r="AD67" s="251"/>
      <c r="AE67" s="251"/>
      <c r="AF67" s="222"/>
      <c r="AG67" s="166"/>
      <c r="AH67" s="222"/>
      <c r="AI67" s="166"/>
      <c r="AJ67" s="222"/>
      <c r="AK67" s="166"/>
      <c r="AL67" s="222"/>
      <c r="AM67" s="165"/>
      <c r="AN67" s="166"/>
      <c r="AO67" s="222"/>
      <c r="AP67" s="166"/>
    </row>
    <row r="68" spans="1:42" ht="11.25" customHeight="1">
      <c r="A68" s="188">
        <v>4</v>
      </c>
      <c r="B68" s="240" t="s">
        <v>321</v>
      </c>
      <c r="C68" s="235"/>
      <c r="D68" s="235"/>
      <c r="E68" s="235"/>
      <c r="F68" s="235"/>
      <c r="G68" s="236"/>
      <c r="H68" s="228"/>
      <c r="I68" s="229"/>
      <c r="J68" s="229"/>
      <c r="K68" s="229"/>
      <c r="L68" s="229"/>
      <c r="M68" s="230"/>
      <c r="N68" s="167" t="str">
        <f>IF(OR(O68="",R68=""),"",IF(O68&gt;R68,"○",IF(O68=R68,"△","●")))</f>
        <v>○</v>
      </c>
      <c r="O68" s="223">
        <v>8</v>
      </c>
      <c r="P68" s="224"/>
      <c r="Q68" s="227" t="s">
        <v>63</v>
      </c>
      <c r="R68" s="223">
        <v>0</v>
      </c>
      <c r="S68" s="221"/>
      <c r="T68" s="167" t="str">
        <f>IF(OR(U68="",X68=""),"",IF(U68&gt;X68,"○",IF(U68=X68,"△","●")))</f>
        <v>○</v>
      </c>
      <c r="U68" s="223">
        <v>7</v>
      </c>
      <c r="V68" s="224"/>
      <c r="W68" s="227" t="s">
        <v>63</v>
      </c>
      <c r="X68" s="223">
        <v>0</v>
      </c>
      <c r="Y68" s="221"/>
      <c r="Z68" s="167" t="str">
        <f>IF(OR(AA68="",AD68=""),"",IF(AA68&gt;AD68,"○",IF(AA68=AD68,"△","●")))</f>
        <v>○</v>
      </c>
      <c r="AA68" s="223">
        <v>5</v>
      </c>
      <c r="AB68" s="224"/>
      <c r="AC68" s="227" t="s">
        <v>63</v>
      </c>
      <c r="AD68" s="223">
        <v>0</v>
      </c>
      <c r="AE68" s="221"/>
      <c r="AF68" s="220">
        <f>COUNTIF($H68:$AD68,"○")*3+COUNTIF($H68:$AD68,"△")*1</f>
        <v>9</v>
      </c>
      <c r="AG68" s="221"/>
      <c r="AH68" s="220">
        <f>SUM(I68,O68,U68,AA68)</f>
        <v>20</v>
      </c>
      <c r="AI68" s="221"/>
      <c r="AJ68" s="220">
        <f>SUM(L68,R68,X68,AD68)</f>
        <v>0</v>
      </c>
      <c r="AK68" s="221"/>
      <c r="AL68" s="220">
        <f>AH68-AJ68</f>
        <v>20</v>
      </c>
      <c r="AM68" s="227"/>
      <c r="AN68" s="221"/>
      <c r="AO68" s="220">
        <v>1</v>
      </c>
      <c r="AP68" s="221"/>
    </row>
    <row r="69" spans="1:42" ht="11.25" customHeight="1">
      <c r="A69" s="188"/>
      <c r="B69" s="237"/>
      <c r="C69" s="238"/>
      <c r="D69" s="238"/>
      <c r="E69" s="238"/>
      <c r="F69" s="238"/>
      <c r="G69" s="239"/>
      <c r="H69" s="231"/>
      <c r="I69" s="232"/>
      <c r="J69" s="232"/>
      <c r="K69" s="232"/>
      <c r="L69" s="232"/>
      <c r="M69" s="233"/>
      <c r="N69" s="170"/>
      <c r="O69" s="225"/>
      <c r="P69" s="226"/>
      <c r="Q69" s="165"/>
      <c r="R69" s="225"/>
      <c r="S69" s="166"/>
      <c r="T69" s="170"/>
      <c r="U69" s="225"/>
      <c r="V69" s="226"/>
      <c r="W69" s="165"/>
      <c r="X69" s="225"/>
      <c r="Y69" s="166"/>
      <c r="Z69" s="170"/>
      <c r="AA69" s="225"/>
      <c r="AB69" s="226"/>
      <c r="AC69" s="165"/>
      <c r="AD69" s="225"/>
      <c r="AE69" s="166"/>
      <c r="AF69" s="222"/>
      <c r="AG69" s="166"/>
      <c r="AH69" s="222"/>
      <c r="AI69" s="166"/>
      <c r="AJ69" s="222"/>
      <c r="AK69" s="166"/>
      <c r="AL69" s="222"/>
      <c r="AM69" s="165"/>
      <c r="AN69" s="166"/>
      <c r="AO69" s="222"/>
      <c r="AP69" s="166"/>
    </row>
    <row r="70" spans="1:42" ht="11.25" customHeight="1">
      <c r="A70" s="188">
        <v>5</v>
      </c>
      <c r="B70" s="234" t="s">
        <v>50</v>
      </c>
      <c r="C70" s="235"/>
      <c r="D70" s="235"/>
      <c r="E70" s="235"/>
      <c r="F70" s="235"/>
      <c r="G70" s="236"/>
      <c r="H70" s="167" t="str">
        <f>IF(OR(I70="",L70=""),"",IF(I70&gt;L70,"○",IF(I70=L70,"△","●")))</f>
        <v>●</v>
      </c>
      <c r="I70" s="223">
        <f>IF(R68="","",R68)</f>
        <v>0</v>
      </c>
      <c r="J70" s="224"/>
      <c r="K70" s="227" t="s">
        <v>63</v>
      </c>
      <c r="L70" s="223">
        <f>IF(O68="","",O68)</f>
        <v>8</v>
      </c>
      <c r="M70" s="221"/>
      <c r="N70" s="228"/>
      <c r="O70" s="229"/>
      <c r="P70" s="229"/>
      <c r="Q70" s="229"/>
      <c r="R70" s="229"/>
      <c r="S70" s="230"/>
      <c r="T70" s="167" t="str">
        <f>IF(OR(U70="",X70=""),"",IF(U70&gt;X70,"○",IF(U70=X70,"△","●")))</f>
        <v>●</v>
      </c>
      <c r="U70" s="223">
        <v>0</v>
      </c>
      <c r="V70" s="224"/>
      <c r="W70" s="227" t="s">
        <v>63</v>
      </c>
      <c r="X70" s="223">
        <v>1</v>
      </c>
      <c r="Y70" s="221"/>
      <c r="Z70" s="167" t="str">
        <f>IF(OR(AA70="",AD70=""),"",IF(AA70&gt;AD70,"○",IF(AA70=AD70,"△","●")))</f>
        <v>●</v>
      </c>
      <c r="AA70" s="223">
        <v>1</v>
      </c>
      <c r="AB70" s="224"/>
      <c r="AC70" s="227" t="s">
        <v>63</v>
      </c>
      <c r="AD70" s="223">
        <v>3</v>
      </c>
      <c r="AE70" s="221"/>
      <c r="AF70" s="220">
        <f>COUNTIF($H70:$AD70,"○")*3+COUNTIF($H70:$AD70,"△")*1</f>
        <v>0</v>
      </c>
      <c r="AG70" s="221"/>
      <c r="AH70" s="220">
        <f>SUM(I70,O70,U70,AA70)</f>
        <v>1</v>
      </c>
      <c r="AI70" s="221"/>
      <c r="AJ70" s="220">
        <f>SUM(L70,R70,X70,AD70)</f>
        <v>12</v>
      </c>
      <c r="AK70" s="221"/>
      <c r="AL70" s="220">
        <f>AH70-AJ70</f>
        <v>-11</v>
      </c>
      <c r="AM70" s="227"/>
      <c r="AN70" s="221"/>
      <c r="AO70" s="220">
        <v>4</v>
      </c>
      <c r="AP70" s="221"/>
    </row>
    <row r="71" spans="1:42" ht="11.25" customHeight="1">
      <c r="A71" s="188"/>
      <c r="B71" s="237"/>
      <c r="C71" s="238"/>
      <c r="D71" s="238"/>
      <c r="E71" s="238"/>
      <c r="F71" s="238"/>
      <c r="G71" s="239"/>
      <c r="H71" s="170"/>
      <c r="I71" s="225"/>
      <c r="J71" s="226"/>
      <c r="K71" s="165"/>
      <c r="L71" s="225"/>
      <c r="M71" s="166"/>
      <c r="N71" s="231"/>
      <c r="O71" s="232"/>
      <c r="P71" s="232"/>
      <c r="Q71" s="232"/>
      <c r="R71" s="232"/>
      <c r="S71" s="233"/>
      <c r="T71" s="170"/>
      <c r="U71" s="225"/>
      <c r="V71" s="226"/>
      <c r="W71" s="165"/>
      <c r="X71" s="225"/>
      <c r="Y71" s="166"/>
      <c r="Z71" s="170"/>
      <c r="AA71" s="225"/>
      <c r="AB71" s="226"/>
      <c r="AC71" s="165"/>
      <c r="AD71" s="225"/>
      <c r="AE71" s="166"/>
      <c r="AF71" s="222"/>
      <c r="AG71" s="166"/>
      <c r="AH71" s="222"/>
      <c r="AI71" s="166"/>
      <c r="AJ71" s="222"/>
      <c r="AK71" s="166"/>
      <c r="AL71" s="222"/>
      <c r="AM71" s="165"/>
      <c r="AN71" s="166"/>
      <c r="AO71" s="222"/>
      <c r="AP71" s="166"/>
    </row>
    <row r="72" spans="1:42" ht="11.25" customHeight="1">
      <c r="A72" s="188">
        <v>6</v>
      </c>
      <c r="B72" s="234" t="s">
        <v>52</v>
      </c>
      <c r="C72" s="235"/>
      <c r="D72" s="235"/>
      <c r="E72" s="235"/>
      <c r="F72" s="235"/>
      <c r="G72" s="236"/>
      <c r="H72" s="167" t="str">
        <f>IF(OR(I72="",L72=""),"",IF(I72&gt;L72,"○",IF(I72=L72,"△","●")))</f>
        <v>●</v>
      </c>
      <c r="I72" s="223">
        <f>IF(X68="","",X68)</f>
        <v>0</v>
      </c>
      <c r="J72" s="224"/>
      <c r="K72" s="227" t="s">
        <v>63</v>
      </c>
      <c r="L72" s="223">
        <f>IF(U68="","",U68)</f>
        <v>7</v>
      </c>
      <c r="M72" s="221"/>
      <c r="N72" s="167" t="str">
        <f>IF(OR(O72="",R72=""),"",IF(O72&gt;R72,"○",IF(O72=R72,"△","●")))</f>
        <v>○</v>
      </c>
      <c r="O72" s="223">
        <f>IF(X70="","",X70)</f>
        <v>1</v>
      </c>
      <c r="P72" s="224"/>
      <c r="Q72" s="227" t="s">
        <v>63</v>
      </c>
      <c r="R72" s="223">
        <f>IF(U70="","",U70)</f>
        <v>0</v>
      </c>
      <c r="S72" s="221"/>
      <c r="T72" s="228"/>
      <c r="U72" s="229"/>
      <c r="V72" s="229"/>
      <c r="W72" s="229"/>
      <c r="X72" s="229"/>
      <c r="Y72" s="230"/>
      <c r="Z72" s="167" t="str">
        <f>IF(OR(AA72="",AD72=""),"",IF(AA72&gt;AD72,"○",IF(AA72=AD72,"△","●")))</f>
        <v>●</v>
      </c>
      <c r="AA72" s="223">
        <v>0</v>
      </c>
      <c r="AB72" s="224"/>
      <c r="AC72" s="227" t="s">
        <v>63</v>
      </c>
      <c r="AD72" s="223">
        <v>8</v>
      </c>
      <c r="AE72" s="221"/>
      <c r="AF72" s="220">
        <f>COUNTIF($H72:$AD72,"○")*3+COUNTIF($H72:$AD72,"△")*1</f>
        <v>3</v>
      </c>
      <c r="AG72" s="221"/>
      <c r="AH72" s="220">
        <f>SUM(I72,O72,U72,AA72)</f>
        <v>1</v>
      </c>
      <c r="AI72" s="221"/>
      <c r="AJ72" s="220">
        <f>SUM(L72,R72,X72,AD72)</f>
        <v>15</v>
      </c>
      <c r="AK72" s="221"/>
      <c r="AL72" s="220">
        <f>AH72-AJ72</f>
        <v>-14</v>
      </c>
      <c r="AM72" s="227"/>
      <c r="AN72" s="221"/>
      <c r="AO72" s="220">
        <v>3</v>
      </c>
      <c r="AP72" s="221"/>
    </row>
    <row r="73" spans="1:42" ht="11.25" customHeight="1">
      <c r="A73" s="188"/>
      <c r="B73" s="237"/>
      <c r="C73" s="238"/>
      <c r="D73" s="238"/>
      <c r="E73" s="238"/>
      <c r="F73" s="238"/>
      <c r="G73" s="239"/>
      <c r="H73" s="170"/>
      <c r="I73" s="225"/>
      <c r="J73" s="226"/>
      <c r="K73" s="165"/>
      <c r="L73" s="225"/>
      <c r="M73" s="166"/>
      <c r="N73" s="170"/>
      <c r="O73" s="225"/>
      <c r="P73" s="226"/>
      <c r="Q73" s="165"/>
      <c r="R73" s="225"/>
      <c r="S73" s="166"/>
      <c r="T73" s="231"/>
      <c r="U73" s="232"/>
      <c r="V73" s="232"/>
      <c r="W73" s="232"/>
      <c r="X73" s="232"/>
      <c r="Y73" s="233"/>
      <c r="Z73" s="170"/>
      <c r="AA73" s="225"/>
      <c r="AB73" s="226"/>
      <c r="AC73" s="165"/>
      <c r="AD73" s="225"/>
      <c r="AE73" s="166"/>
      <c r="AF73" s="222"/>
      <c r="AG73" s="166"/>
      <c r="AH73" s="222"/>
      <c r="AI73" s="166"/>
      <c r="AJ73" s="222"/>
      <c r="AK73" s="166"/>
      <c r="AL73" s="222"/>
      <c r="AM73" s="165"/>
      <c r="AN73" s="166"/>
      <c r="AO73" s="222"/>
      <c r="AP73" s="166"/>
    </row>
    <row r="74" spans="1:42" ht="11.25" customHeight="1">
      <c r="A74" s="188">
        <v>7</v>
      </c>
      <c r="B74" s="234" t="s">
        <v>53</v>
      </c>
      <c r="C74" s="235"/>
      <c r="D74" s="235"/>
      <c r="E74" s="235"/>
      <c r="F74" s="235"/>
      <c r="G74" s="236"/>
      <c r="H74" s="167" t="str">
        <f>IF(OR(I74="",L74=""),"",IF(I74&gt;L74,"○",IF(I74=L74,"△","●")))</f>
        <v>●</v>
      </c>
      <c r="I74" s="223">
        <f>IF(AD68="","",AD68)</f>
        <v>0</v>
      </c>
      <c r="J74" s="224"/>
      <c r="K74" s="227" t="s">
        <v>63</v>
      </c>
      <c r="L74" s="223">
        <f>IF(AA68="","",AA68)</f>
        <v>5</v>
      </c>
      <c r="M74" s="221"/>
      <c r="N74" s="167" t="str">
        <f>IF(OR(O74="",R74=""),"",IF(O74&gt;R74,"○",IF(O74=R74,"△","●")))</f>
        <v>○</v>
      </c>
      <c r="O74" s="223">
        <f>IF(AD70="","",AD70)</f>
        <v>3</v>
      </c>
      <c r="P74" s="224"/>
      <c r="Q74" s="227" t="s">
        <v>63</v>
      </c>
      <c r="R74" s="223">
        <f>IF(AA70="","",AA70)</f>
        <v>1</v>
      </c>
      <c r="S74" s="221"/>
      <c r="T74" s="167" t="str">
        <f>IF(OR(U74="",X74=""),"",IF(U74&gt;X74,"○",IF(U74=X74,"△","●")))</f>
        <v>○</v>
      </c>
      <c r="U74" s="223">
        <f>IF(AD72="","",AD72)</f>
        <v>8</v>
      </c>
      <c r="V74" s="224"/>
      <c r="W74" s="227" t="s">
        <v>63</v>
      </c>
      <c r="X74" s="223">
        <f>IF(AA72="","",AA72)</f>
        <v>0</v>
      </c>
      <c r="Y74" s="221"/>
      <c r="Z74" s="228"/>
      <c r="AA74" s="229"/>
      <c r="AB74" s="229"/>
      <c r="AC74" s="229"/>
      <c r="AD74" s="229"/>
      <c r="AE74" s="230"/>
      <c r="AF74" s="220">
        <f>COUNTIF($H74:$AD74,"○")*3+COUNTIF($H74:$AD74,"△")*1</f>
        <v>6</v>
      </c>
      <c r="AG74" s="221"/>
      <c r="AH74" s="220">
        <f>SUM(I74,O74,U74,AA74)</f>
        <v>11</v>
      </c>
      <c r="AI74" s="221"/>
      <c r="AJ74" s="220">
        <f>SUM(L74,R74,X74,AD74)</f>
        <v>6</v>
      </c>
      <c r="AK74" s="221"/>
      <c r="AL74" s="220">
        <f>AH74-AJ74</f>
        <v>5</v>
      </c>
      <c r="AM74" s="227"/>
      <c r="AN74" s="221"/>
      <c r="AO74" s="220">
        <v>2</v>
      </c>
      <c r="AP74" s="221"/>
    </row>
    <row r="75" spans="1:42" ht="11.25" customHeight="1">
      <c r="A75" s="188"/>
      <c r="B75" s="237"/>
      <c r="C75" s="238"/>
      <c r="D75" s="238"/>
      <c r="E75" s="238"/>
      <c r="F75" s="238"/>
      <c r="G75" s="239"/>
      <c r="H75" s="170"/>
      <c r="I75" s="225"/>
      <c r="J75" s="226"/>
      <c r="K75" s="165"/>
      <c r="L75" s="225"/>
      <c r="M75" s="166"/>
      <c r="N75" s="170"/>
      <c r="O75" s="225"/>
      <c r="P75" s="226"/>
      <c r="Q75" s="165"/>
      <c r="R75" s="225"/>
      <c r="S75" s="166"/>
      <c r="T75" s="170"/>
      <c r="U75" s="225"/>
      <c r="V75" s="226"/>
      <c r="W75" s="165"/>
      <c r="X75" s="225"/>
      <c r="Y75" s="166"/>
      <c r="Z75" s="231"/>
      <c r="AA75" s="232"/>
      <c r="AB75" s="232"/>
      <c r="AC75" s="232"/>
      <c r="AD75" s="232"/>
      <c r="AE75" s="233"/>
      <c r="AF75" s="222"/>
      <c r="AG75" s="166"/>
      <c r="AH75" s="222"/>
      <c r="AI75" s="166"/>
      <c r="AJ75" s="222"/>
      <c r="AK75" s="166"/>
      <c r="AL75" s="222"/>
      <c r="AM75" s="165"/>
      <c r="AN75" s="166"/>
      <c r="AO75" s="222"/>
      <c r="AP75" s="166"/>
    </row>
    <row r="76" spans="1:42" ht="11.25" customHeight="1"/>
    <row r="77" spans="1:42" ht="13.5" customHeight="1">
      <c r="A77" s="217" t="s">
        <v>99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</row>
    <row r="78" spans="1:42" ht="13.5" customHeight="1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</row>
    <row r="79" spans="1:42" ht="12" customHeight="1"/>
    <row r="80" spans="1:42" ht="11.25" customHeight="1">
      <c r="A80" s="189" t="s">
        <v>100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4"/>
      <c r="T80" s="167" t="s">
        <v>101</v>
      </c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9"/>
    </row>
    <row r="81" spans="1:42" ht="11.25" customHeigh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7"/>
      <c r="T81" s="170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2"/>
    </row>
    <row r="82" spans="1:42" ht="11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1.25" customHeight="1">
      <c r="B83" s="247" t="s">
        <v>8</v>
      </c>
      <c r="C83" s="242"/>
      <c r="D83" s="242"/>
      <c r="E83" s="242"/>
      <c r="F83" s="242"/>
      <c r="G83" s="243"/>
      <c r="H83" s="247" t="str">
        <f>IF(B85="","",B85)</f>
        <v>栃木ＳＣジュニア</v>
      </c>
      <c r="I83" s="248"/>
      <c r="J83" s="248"/>
      <c r="K83" s="248"/>
      <c r="L83" s="248"/>
      <c r="M83" s="249"/>
      <c r="N83" s="247" t="str">
        <f>IF(B87="","",B87)</f>
        <v>本郷北ＦＣ</v>
      </c>
      <c r="O83" s="248"/>
      <c r="P83" s="248"/>
      <c r="Q83" s="248"/>
      <c r="R83" s="248"/>
      <c r="S83" s="249"/>
      <c r="T83" s="247" t="str">
        <f>IF(B89="","",B89)</f>
        <v>豊郷ＪＦＣ宇都宮</v>
      </c>
      <c r="U83" s="248"/>
      <c r="V83" s="248"/>
      <c r="W83" s="248"/>
      <c r="X83" s="248"/>
      <c r="Y83" s="249"/>
      <c r="Z83" s="220" t="s">
        <v>58</v>
      </c>
      <c r="AA83" s="221"/>
      <c r="AB83" s="220" t="s">
        <v>59</v>
      </c>
      <c r="AC83" s="221"/>
      <c r="AD83" s="220" t="s">
        <v>60</v>
      </c>
      <c r="AE83" s="221"/>
      <c r="AF83" s="220" t="s">
        <v>61</v>
      </c>
      <c r="AG83" s="227"/>
      <c r="AH83" s="221"/>
      <c r="AI83" s="220" t="s">
        <v>62</v>
      </c>
      <c r="AJ83" s="221"/>
    </row>
    <row r="84" spans="1:42" ht="11.25" customHeight="1">
      <c r="B84" s="244"/>
      <c r="C84" s="245"/>
      <c r="D84" s="245"/>
      <c r="E84" s="245"/>
      <c r="F84" s="245"/>
      <c r="G84" s="246"/>
      <c r="H84" s="250"/>
      <c r="I84" s="251"/>
      <c r="J84" s="251"/>
      <c r="K84" s="251"/>
      <c r="L84" s="251"/>
      <c r="M84" s="252"/>
      <c r="N84" s="250"/>
      <c r="O84" s="251"/>
      <c r="P84" s="251"/>
      <c r="Q84" s="251"/>
      <c r="R84" s="251"/>
      <c r="S84" s="252"/>
      <c r="T84" s="250"/>
      <c r="U84" s="251"/>
      <c r="V84" s="251"/>
      <c r="W84" s="251"/>
      <c r="X84" s="251"/>
      <c r="Y84" s="252"/>
      <c r="Z84" s="222"/>
      <c r="AA84" s="166"/>
      <c r="AB84" s="222"/>
      <c r="AC84" s="166"/>
      <c r="AD84" s="222"/>
      <c r="AE84" s="166"/>
      <c r="AF84" s="222"/>
      <c r="AG84" s="165"/>
      <c r="AH84" s="166"/>
      <c r="AI84" s="222"/>
      <c r="AJ84" s="166"/>
    </row>
    <row r="85" spans="1:42" ht="11.25" customHeight="1">
      <c r="A85" s="188">
        <v>1</v>
      </c>
      <c r="B85" s="234" t="s">
        <v>5</v>
      </c>
      <c r="C85" s="235"/>
      <c r="D85" s="235"/>
      <c r="E85" s="235"/>
      <c r="F85" s="235"/>
      <c r="G85" s="236"/>
      <c r="H85" s="228"/>
      <c r="I85" s="229"/>
      <c r="J85" s="229"/>
      <c r="K85" s="229"/>
      <c r="L85" s="229"/>
      <c r="M85" s="230"/>
      <c r="N85" s="167" t="str">
        <f>IF(OR(O85="",R85=""),"",IF(O85&gt;R85,"○",IF(O85=R85,"△","●")))</f>
        <v>○</v>
      </c>
      <c r="O85" s="223">
        <v>3</v>
      </c>
      <c r="P85" s="224"/>
      <c r="Q85" s="227" t="s">
        <v>63</v>
      </c>
      <c r="R85" s="223">
        <v>0</v>
      </c>
      <c r="S85" s="221"/>
      <c r="T85" s="167" t="str">
        <f>IF(OR(U85="",X85=""),"",IF(U85&gt;X85,"○",IF(U85=X85,"△","●")))</f>
        <v>○</v>
      </c>
      <c r="U85" s="223">
        <v>6</v>
      </c>
      <c r="V85" s="224"/>
      <c r="W85" s="227" t="s">
        <v>63</v>
      </c>
      <c r="X85" s="223">
        <v>0</v>
      </c>
      <c r="Y85" s="221"/>
      <c r="Z85" s="220">
        <f>COUNTIF($H85:$Y85,"○")*3+COUNTIF($H85:$Y85,"△")*1</f>
        <v>6</v>
      </c>
      <c r="AA85" s="221"/>
      <c r="AB85" s="220">
        <f>SUM(I85,O85,U85)</f>
        <v>9</v>
      </c>
      <c r="AC85" s="221"/>
      <c r="AD85" s="220">
        <f>SUM(L85,R85,X85)</f>
        <v>0</v>
      </c>
      <c r="AE85" s="221"/>
      <c r="AF85" s="220">
        <f>AB85-AD85</f>
        <v>9</v>
      </c>
      <c r="AG85" s="227"/>
      <c r="AH85" s="221"/>
      <c r="AI85" s="220">
        <v>1</v>
      </c>
      <c r="AJ85" s="221"/>
    </row>
    <row r="86" spans="1:42" ht="11.25" customHeight="1">
      <c r="A86" s="188"/>
      <c r="B86" s="237"/>
      <c r="C86" s="238"/>
      <c r="D86" s="238"/>
      <c r="E86" s="238"/>
      <c r="F86" s="238"/>
      <c r="G86" s="239"/>
      <c r="H86" s="231"/>
      <c r="I86" s="232"/>
      <c r="J86" s="232"/>
      <c r="K86" s="232"/>
      <c r="L86" s="232"/>
      <c r="M86" s="233"/>
      <c r="N86" s="170"/>
      <c r="O86" s="225"/>
      <c r="P86" s="226"/>
      <c r="Q86" s="165"/>
      <c r="R86" s="225"/>
      <c r="S86" s="166"/>
      <c r="T86" s="170"/>
      <c r="U86" s="225"/>
      <c r="V86" s="226"/>
      <c r="W86" s="165"/>
      <c r="X86" s="225"/>
      <c r="Y86" s="166"/>
      <c r="Z86" s="222"/>
      <c r="AA86" s="166"/>
      <c r="AB86" s="222"/>
      <c r="AC86" s="166"/>
      <c r="AD86" s="222"/>
      <c r="AE86" s="166"/>
      <c r="AF86" s="222"/>
      <c r="AG86" s="165"/>
      <c r="AH86" s="166"/>
      <c r="AI86" s="222"/>
      <c r="AJ86" s="166"/>
    </row>
    <row r="87" spans="1:42" ht="11.25" customHeight="1">
      <c r="A87" s="188">
        <v>2</v>
      </c>
      <c r="B87" s="234" t="s">
        <v>9</v>
      </c>
      <c r="C87" s="235"/>
      <c r="D87" s="235"/>
      <c r="E87" s="235"/>
      <c r="F87" s="235"/>
      <c r="G87" s="236"/>
      <c r="H87" s="167" t="str">
        <f>IF(OR(I87="",L87=""),"",IF(I87&gt;L87,"○",IF(I87=L87,"△","●")))</f>
        <v>●</v>
      </c>
      <c r="I87" s="223">
        <f>IF(R85="","",R85)</f>
        <v>0</v>
      </c>
      <c r="J87" s="224"/>
      <c r="K87" s="227" t="s">
        <v>63</v>
      </c>
      <c r="L87" s="223">
        <f>IF(O85="","",O85)</f>
        <v>3</v>
      </c>
      <c r="M87" s="221"/>
      <c r="N87" s="228"/>
      <c r="O87" s="229"/>
      <c r="P87" s="229"/>
      <c r="Q87" s="229"/>
      <c r="R87" s="229"/>
      <c r="S87" s="230"/>
      <c r="T87" s="167" t="str">
        <f>IF(OR(U87="",X87=""),"",IF(U87&gt;X87,"○",IF(U87=X87,"△","●")))</f>
        <v>●</v>
      </c>
      <c r="U87" s="223">
        <v>0</v>
      </c>
      <c r="V87" s="224"/>
      <c r="W87" s="227" t="s">
        <v>63</v>
      </c>
      <c r="X87" s="223">
        <v>4</v>
      </c>
      <c r="Y87" s="221"/>
      <c r="Z87" s="220">
        <f>COUNTIF($H87:$Y87,"○")*3+COUNTIF($H87:$Y87,"△")*1</f>
        <v>0</v>
      </c>
      <c r="AA87" s="221"/>
      <c r="AB87" s="220">
        <f>SUM(I87,O87,U87)</f>
        <v>0</v>
      </c>
      <c r="AC87" s="221"/>
      <c r="AD87" s="220">
        <f>SUM(L87,R87,X87)</f>
        <v>7</v>
      </c>
      <c r="AE87" s="221"/>
      <c r="AF87" s="220">
        <f>AB87-AD87</f>
        <v>-7</v>
      </c>
      <c r="AG87" s="227"/>
      <c r="AH87" s="221"/>
      <c r="AI87" s="220">
        <v>3</v>
      </c>
      <c r="AJ87" s="221"/>
    </row>
    <row r="88" spans="1:42" ht="11.25" customHeight="1">
      <c r="A88" s="188"/>
      <c r="B88" s="237"/>
      <c r="C88" s="238"/>
      <c r="D88" s="238"/>
      <c r="E88" s="238"/>
      <c r="F88" s="238"/>
      <c r="G88" s="239"/>
      <c r="H88" s="170"/>
      <c r="I88" s="225"/>
      <c r="J88" s="226"/>
      <c r="K88" s="165"/>
      <c r="L88" s="225"/>
      <c r="M88" s="166"/>
      <c r="N88" s="231"/>
      <c r="O88" s="232"/>
      <c r="P88" s="232"/>
      <c r="Q88" s="232"/>
      <c r="R88" s="232"/>
      <c r="S88" s="233"/>
      <c r="T88" s="170"/>
      <c r="U88" s="225"/>
      <c r="V88" s="226"/>
      <c r="W88" s="165"/>
      <c r="X88" s="225"/>
      <c r="Y88" s="166"/>
      <c r="Z88" s="222"/>
      <c r="AA88" s="166"/>
      <c r="AB88" s="222"/>
      <c r="AC88" s="166"/>
      <c r="AD88" s="222"/>
      <c r="AE88" s="166"/>
      <c r="AF88" s="222"/>
      <c r="AG88" s="165"/>
      <c r="AH88" s="166"/>
      <c r="AI88" s="222"/>
      <c r="AJ88" s="166"/>
    </row>
    <row r="89" spans="1:42" ht="11.25" customHeight="1">
      <c r="A89" s="188">
        <v>3</v>
      </c>
      <c r="B89" s="234" t="s">
        <v>13</v>
      </c>
      <c r="C89" s="235"/>
      <c r="D89" s="235"/>
      <c r="E89" s="235"/>
      <c r="F89" s="235"/>
      <c r="G89" s="236"/>
      <c r="H89" s="167" t="str">
        <f>IF(OR(I89="",L89=""),"",IF(I89&gt;L89,"○",IF(I89=L89,"△","●")))</f>
        <v>●</v>
      </c>
      <c r="I89" s="223">
        <f>IF(X85="","",X85)</f>
        <v>0</v>
      </c>
      <c r="J89" s="224"/>
      <c r="K89" s="227" t="s">
        <v>63</v>
      </c>
      <c r="L89" s="223">
        <f>IF(U85="","",U85)</f>
        <v>6</v>
      </c>
      <c r="M89" s="221"/>
      <c r="N89" s="167" t="str">
        <f>IF(OR(O89="",R89=""),"",IF(O89&gt;R89,"○",IF(O89=R89,"△","●")))</f>
        <v>○</v>
      </c>
      <c r="O89" s="223">
        <f>IF(X87="","",X87)</f>
        <v>4</v>
      </c>
      <c r="P89" s="224"/>
      <c r="Q89" s="227" t="s">
        <v>63</v>
      </c>
      <c r="R89" s="223">
        <f>IF(U87="","",U87)</f>
        <v>0</v>
      </c>
      <c r="S89" s="221"/>
      <c r="T89" s="228"/>
      <c r="U89" s="229"/>
      <c r="V89" s="229"/>
      <c r="W89" s="229"/>
      <c r="X89" s="229"/>
      <c r="Y89" s="230"/>
      <c r="Z89" s="220">
        <f>COUNTIF($H89:$Y89,"○")*3+COUNTIF($H89:$Y89,"△")*1</f>
        <v>3</v>
      </c>
      <c r="AA89" s="221"/>
      <c r="AB89" s="220">
        <f>SUM(I89,O89,U89)</f>
        <v>4</v>
      </c>
      <c r="AC89" s="221"/>
      <c r="AD89" s="220">
        <f>SUM(L89,R89,X89)</f>
        <v>6</v>
      </c>
      <c r="AE89" s="221"/>
      <c r="AF89" s="220">
        <f>AB89-AD89</f>
        <v>-2</v>
      </c>
      <c r="AG89" s="227"/>
      <c r="AH89" s="221"/>
      <c r="AI89" s="220">
        <v>2</v>
      </c>
      <c r="AJ89" s="221"/>
    </row>
    <row r="90" spans="1:42" ht="11.25" customHeight="1">
      <c r="A90" s="188"/>
      <c r="B90" s="237"/>
      <c r="C90" s="238"/>
      <c r="D90" s="238"/>
      <c r="E90" s="238"/>
      <c r="F90" s="238"/>
      <c r="G90" s="239"/>
      <c r="H90" s="170"/>
      <c r="I90" s="225"/>
      <c r="J90" s="226"/>
      <c r="K90" s="165"/>
      <c r="L90" s="225"/>
      <c r="M90" s="166"/>
      <c r="N90" s="170"/>
      <c r="O90" s="225"/>
      <c r="P90" s="226"/>
      <c r="Q90" s="165"/>
      <c r="R90" s="225"/>
      <c r="S90" s="166"/>
      <c r="T90" s="231"/>
      <c r="U90" s="232"/>
      <c r="V90" s="232"/>
      <c r="W90" s="232"/>
      <c r="X90" s="232"/>
      <c r="Y90" s="233"/>
      <c r="Z90" s="222"/>
      <c r="AA90" s="166"/>
      <c r="AB90" s="222"/>
      <c r="AC90" s="166"/>
      <c r="AD90" s="222"/>
      <c r="AE90" s="166"/>
      <c r="AF90" s="222"/>
      <c r="AG90" s="165"/>
      <c r="AH90" s="166"/>
      <c r="AI90" s="222"/>
      <c r="AJ90" s="166"/>
    </row>
    <row r="91" spans="1:42" ht="11.25" customHeight="1">
      <c r="B91" s="29"/>
      <c r="C91" s="29"/>
      <c r="D91" s="29"/>
      <c r="E91" s="29"/>
      <c r="F91" s="29"/>
      <c r="G91" s="29"/>
    </row>
    <row r="92" spans="1:42" ht="11.25" customHeight="1">
      <c r="B92" s="241" t="s">
        <v>82</v>
      </c>
      <c r="C92" s="242"/>
      <c r="D92" s="242"/>
      <c r="E92" s="242"/>
      <c r="F92" s="242"/>
      <c r="G92" s="243"/>
      <c r="H92" s="247" t="str">
        <f>IF(B94="","",B94)</f>
        <v>上三川ＳＣ</v>
      </c>
      <c r="I92" s="248"/>
      <c r="J92" s="248"/>
      <c r="K92" s="248"/>
      <c r="L92" s="248"/>
      <c r="M92" s="249"/>
      <c r="N92" s="247" t="str">
        <f>IF(B96="","",B96)</f>
        <v>上三川ＦＣ</v>
      </c>
      <c r="O92" s="248"/>
      <c r="P92" s="248"/>
      <c r="Q92" s="248"/>
      <c r="R92" s="248"/>
      <c r="S92" s="249"/>
      <c r="T92" s="247" t="str">
        <f>IF(B98="","",B98)</f>
        <v>ＦＣみらい</v>
      </c>
      <c r="U92" s="248"/>
      <c r="V92" s="248"/>
      <c r="W92" s="248"/>
      <c r="X92" s="248"/>
      <c r="Y92" s="249"/>
      <c r="Z92" s="247" t="str">
        <f>IF(B100="","",B100)</f>
        <v>ＳＵＧＡＯ ＳＣ</v>
      </c>
      <c r="AA92" s="248"/>
      <c r="AB92" s="248"/>
      <c r="AC92" s="248"/>
      <c r="AD92" s="248"/>
      <c r="AE92" s="248"/>
      <c r="AF92" s="220" t="s">
        <v>58</v>
      </c>
      <c r="AG92" s="221"/>
      <c r="AH92" s="220" t="s">
        <v>59</v>
      </c>
      <c r="AI92" s="221"/>
      <c r="AJ92" s="220" t="s">
        <v>60</v>
      </c>
      <c r="AK92" s="221"/>
      <c r="AL92" s="220" t="s">
        <v>61</v>
      </c>
      <c r="AM92" s="227"/>
      <c r="AN92" s="221"/>
      <c r="AO92" s="220" t="s">
        <v>62</v>
      </c>
      <c r="AP92" s="221"/>
    </row>
    <row r="93" spans="1:42" ht="11.25" customHeight="1">
      <c r="B93" s="244"/>
      <c r="C93" s="245"/>
      <c r="D93" s="245"/>
      <c r="E93" s="245"/>
      <c r="F93" s="245"/>
      <c r="G93" s="246"/>
      <c r="H93" s="250"/>
      <c r="I93" s="251"/>
      <c r="J93" s="251"/>
      <c r="K93" s="251"/>
      <c r="L93" s="251"/>
      <c r="M93" s="252"/>
      <c r="N93" s="250"/>
      <c r="O93" s="251"/>
      <c r="P93" s="251"/>
      <c r="Q93" s="251"/>
      <c r="R93" s="251"/>
      <c r="S93" s="252"/>
      <c r="T93" s="250"/>
      <c r="U93" s="251"/>
      <c r="V93" s="251"/>
      <c r="W93" s="251"/>
      <c r="X93" s="251"/>
      <c r="Y93" s="252"/>
      <c r="Z93" s="250"/>
      <c r="AA93" s="251"/>
      <c r="AB93" s="251"/>
      <c r="AC93" s="251"/>
      <c r="AD93" s="251"/>
      <c r="AE93" s="251"/>
      <c r="AF93" s="222"/>
      <c r="AG93" s="166"/>
      <c r="AH93" s="222"/>
      <c r="AI93" s="166"/>
      <c r="AJ93" s="222"/>
      <c r="AK93" s="166"/>
      <c r="AL93" s="222"/>
      <c r="AM93" s="165"/>
      <c r="AN93" s="166"/>
      <c r="AO93" s="222"/>
      <c r="AP93" s="166"/>
    </row>
    <row r="94" spans="1:42" ht="11.25" customHeight="1">
      <c r="A94" s="188">
        <v>4</v>
      </c>
      <c r="B94" s="240" t="s">
        <v>15</v>
      </c>
      <c r="C94" s="212"/>
      <c r="D94" s="212"/>
      <c r="E94" s="212"/>
      <c r="F94" s="212"/>
      <c r="G94" s="213"/>
      <c r="H94" s="228"/>
      <c r="I94" s="229"/>
      <c r="J94" s="229"/>
      <c r="K94" s="229"/>
      <c r="L94" s="229"/>
      <c r="M94" s="230"/>
      <c r="N94" s="167" t="str">
        <f>IF(OR(O94="",R94=""),"",IF(O94&gt;R94,"○",IF(O94=R94,"△","●")))</f>
        <v>○</v>
      </c>
      <c r="O94" s="223">
        <v>3</v>
      </c>
      <c r="P94" s="224"/>
      <c r="Q94" s="227" t="s">
        <v>63</v>
      </c>
      <c r="R94" s="223">
        <v>1</v>
      </c>
      <c r="S94" s="221"/>
      <c r="T94" s="167" t="str">
        <f>IF(OR(U94="",X94=""),"",IF(U94&gt;X94,"○",IF(U94=X94,"△","●")))</f>
        <v>●</v>
      </c>
      <c r="U94" s="223">
        <v>1</v>
      </c>
      <c r="V94" s="224"/>
      <c r="W94" s="227" t="s">
        <v>63</v>
      </c>
      <c r="X94" s="223">
        <v>2</v>
      </c>
      <c r="Y94" s="221"/>
      <c r="Z94" s="167" t="str">
        <f>IF(OR(AA94="",AD94=""),"",IF(AA94&gt;AD94,"○",IF(AA94=AD94,"△","●")))</f>
        <v>●</v>
      </c>
      <c r="AA94" s="223">
        <v>0</v>
      </c>
      <c r="AB94" s="224"/>
      <c r="AC94" s="227" t="s">
        <v>63</v>
      </c>
      <c r="AD94" s="223">
        <v>1</v>
      </c>
      <c r="AE94" s="221"/>
      <c r="AF94" s="220">
        <f>COUNTIF($H94:$AD94,"○")*3+COUNTIF($H94:$AD94,"△")*1</f>
        <v>3</v>
      </c>
      <c r="AG94" s="221"/>
      <c r="AH94" s="220">
        <f>SUM(I94,O94,U94,AA94)</f>
        <v>4</v>
      </c>
      <c r="AI94" s="221"/>
      <c r="AJ94" s="220">
        <f>SUM(L94,R94,X94,AD94)</f>
        <v>4</v>
      </c>
      <c r="AK94" s="221"/>
      <c r="AL94" s="220">
        <f>AH94-AJ94</f>
        <v>0</v>
      </c>
      <c r="AM94" s="227"/>
      <c r="AN94" s="221"/>
      <c r="AO94" s="220">
        <v>3</v>
      </c>
      <c r="AP94" s="221"/>
    </row>
    <row r="95" spans="1:42" ht="11.25" customHeight="1">
      <c r="A95" s="188"/>
      <c r="B95" s="214"/>
      <c r="C95" s="215"/>
      <c r="D95" s="215"/>
      <c r="E95" s="215"/>
      <c r="F95" s="215"/>
      <c r="G95" s="216"/>
      <c r="H95" s="231"/>
      <c r="I95" s="232"/>
      <c r="J95" s="232"/>
      <c r="K95" s="232"/>
      <c r="L95" s="232"/>
      <c r="M95" s="233"/>
      <c r="N95" s="170"/>
      <c r="O95" s="225"/>
      <c r="P95" s="226"/>
      <c r="Q95" s="165"/>
      <c r="R95" s="225"/>
      <c r="S95" s="166"/>
      <c r="T95" s="170"/>
      <c r="U95" s="225"/>
      <c r="V95" s="226"/>
      <c r="W95" s="165"/>
      <c r="X95" s="225"/>
      <c r="Y95" s="166"/>
      <c r="Z95" s="170"/>
      <c r="AA95" s="225"/>
      <c r="AB95" s="226"/>
      <c r="AC95" s="165"/>
      <c r="AD95" s="225"/>
      <c r="AE95" s="166"/>
      <c r="AF95" s="222"/>
      <c r="AG95" s="166"/>
      <c r="AH95" s="222"/>
      <c r="AI95" s="166"/>
      <c r="AJ95" s="222"/>
      <c r="AK95" s="166"/>
      <c r="AL95" s="222"/>
      <c r="AM95" s="165"/>
      <c r="AN95" s="166"/>
      <c r="AO95" s="222"/>
      <c r="AP95" s="166"/>
    </row>
    <row r="96" spans="1:42" ht="11.25" customHeight="1">
      <c r="A96" s="188">
        <v>5</v>
      </c>
      <c r="B96" s="240" t="s">
        <v>17</v>
      </c>
      <c r="C96" s="212"/>
      <c r="D96" s="212"/>
      <c r="E96" s="212"/>
      <c r="F96" s="212"/>
      <c r="G96" s="213"/>
      <c r="H96" s="167" t="str">
        <f>IF(OR(I96="",L96=""),"",IF(I96&gt;L96,"○",IF(I96=L96,"△","●")))</f>
        <v>●</v>
      </c>
      <c r="I96" s="223">
        <f>IF(R94="","",R94)</f>
        <v>1</v>
      </c>
      <c r="J96" s="224"/>
      <c r="K96" s="227" t="s">
        <v>63</v>
      </c>
      <c r="L96" s="223">
        <f>IF(O94="","",O94)</f>
        <v>3</v>
      </c>
      <c r="M96" s="221"/>
      <c r="N96" s="228"/>
      <c r="O96" s="229"/>
      <c r="P96" s="229"/>
      <c r="Q96" s="229"/>
      <c r="R96" s="229"/>
      <c r="S96" s="230"/>
      <c r="T96" s="167" t="str">
        <f>IF(OR(U96="",X96=""),"",IF(U96&gt;X96,"○",IF(U96=X96,"△","●")))</f>
        <v>○</v>
      </c>
      <c r="U96" s="223">
        <v>3</v>
      </c>
      <c r="V96" s="224"/>
      <c r="W96" s="227" t="s">
        <v>63</v>
      </c>
      <c r="X96" s="223">
        <v>2</v>
      </c>
      <c r="Y96" s="221"/>
      <c r="Z96" s="167" t="str">
        <f>IF(OR(AA96="",AD96=""),"",IF(AA96&gt;AD96,"○",IF(AA96=AD96,"△","●")))</f>
        <v>●</v>
      </c>
      <c r="AA96" s="223">
        <v>0</v>
      </c>
      <c r="AB96" s="224"/>
      <c r="AC96" s="227" t="s">
        <v>63</v>
      </c>
      <c r="AD96" s="223">
        <v>3</v>
      </c>
      <c r="AE96" s="221"/>
      <c r="AF96" s="220">
        <f>COUNTIF($H96:$AD96,"○")*3+COUNTIF($H96:$AD96,"△")*1</f>
        <v>3</v>
      </c>
      <c r="AG96" s="221"/>
      <c r="AH96" s="220">
        <f>SUM(I96,O96,U96,AA96)</f>
        <v>4</v>
      </c>
      <c r="AI96" s="221"/>
      <c r="AJ96" s="220">
        <f>SUM(L96,R96,X96,AD96)</f>
        <v>8</v>
      </c>
      <c r="AK96" s="221"/>
      <c r="AL96" s="220">
        <f>AH96-AJ96</f>
        <v>-4</v>
      </c>
      <c r="AM96" s="227"/>
      <c r="AN96" s="221"/>
      <c r="AO96" s="220">
        <v>4</v>
      </c>
      <c r="AP96" s="221"/>
    </row>
    <row r="97" spans="1:42" ht="11.25" customHeight="1">
      <c r="A97" s="188"/>
      <c r="B97" s="214"/>
      <c r="C97" s="215"/>
      <c r="D97" s="215"/>
      <c r="E97" s="215"/>
      <c r="F97" s="215"/>
      <c r="G97" s="216"/>
      <c r="H97" s="170"/>
      <c r="I97" s="225"/>
      <c r="J97" s="226"/>
      <c r="K97" s="165"/>
      <c r="L97" s="225"/>
      <c r="M97" s="166"/>
      <c r="N97" s="231"/>
      <c r="O97" s="232"/>
      <c r="P97" s="232"/>
      <c r="Q97" s="232"/>
      <c r="R97" s="232"/>
      <c r="S97" s="233"/>
      <c r="T97" s="170"/>
      <c r="U97" s="225"/>
      <c r="V97" s="226"/>
      <c r="W97" s="165"/>
      <c r="X97" s="225"/>
      <c r="Y97" s="166"/>
      <c r="Z97" s="170"/>
      <c r="AA97" s="225"/>
      <c r="AB97" s="226"/>
      <c r="AC97" s="165"/>
      <c r="AD97" s="225"/>
      <c r="AE97" s="166"/>
      <c r="AF97" s="222"/>
      <c r="AG97" s="166"/>
      <c r="AH97" s="222"/>
      <c r="AI97" s="166"/>
      <c r="AJ97" s="222"/>
      <c r="AK97" s="166"/>
      <c r="AL97" s="222"/>
      <c r="AM97" s="165"/>
      <c r="AN97" s="166"/>
      <c r="AO97" s="222"/>
      <c r="AP97" s="166"/>
    </row>
    <row r="98" spans="1:42" ht="11.25" customHeight="1">
      <c r="A98" s="188">
        <v>6</v>
      </c>
      <c r="B98" s="240" t="s">
        <v>21</v>
      </c>
      <c r="C98" s="212"/>
      <c r="D98" s="212"/>
      <c r="E98" s="212"/>
      <c r="F98" s="212"/>
      <c r="G98" s="213"/>
      <c r="H98" s="167" t="str">
        <f>IF(OR(I98="",L98=""),"",IF(I98&gt;L98,"○",IF(I98=L98,"△","●")))</f>
        <v>○</v>
      </c>
      <c r="I98" s="223">
        <f>IF(X94="","",X94)</f>
        <v>2</v>
      </c>
      <c r="J98" s="224"/>
      <c r="K98" s="227" t="s">
        <v>63</v>
      </c>
      <c r="L98" s="223">
        <f>IF(U94="","",U94)</f>
        <v>1</v>
      </c>
      <c r="M98" s="221"/>
      <c r="N98" s="167" t="str">
        <f>IF(OR(O98="",R98=""),"",IF(O98&gt;R98,"○",IF(O98=R98,"△","●")))</f>
        <v>●</v>
      </c>
      <c r="O98" s="223">
        <f>IF(X96="","",X96)</f>
        <v>2</v>
      </c>
      <c r="P98" s="224"/>
      <c r="Q98" s="227" t="s">
        <v>63</v>
      </c>
      <c r="R98" s="223">
        <f>IF(U96="","",U96)</f>
        <v>3</v>
      </c>
      <c r="S98" s="221"/>
      <c r="T98" s="228"/>
      <c r="U98" s="229"/>
      <c r="V98" s="229"/>
      <c r="W98" s="229"/>
      <c r="X98" s="229"/>
      <c r="Y98" s="230"/>
      <c r="Z98" s="167" t="str">
        <f>IF(OR(AA98="",AD98=""),"",IF(AA98&gt;AD98,"○",IF(AA98=AD98,"△","●")))</f>
        <v>○</v>
      </c>
      <c r="AA98" s="223">
        <v>2</v>
      </c>
      <c r="AB98" s="224"/>
      <c r="AC98" s="227" t="s">
        <v>63</v>
      </c>
      <c r="AD98" s="223">
        <v>0</v>
      </c>
      <c r="AE98" s="221"/>
      <c r="AF98" s="220">
        <f>COUNTIF($H98:$AD98,"○")*3+COUNTIF($H98:$AD98,"△")*1</f>
        <v>6</v>
      </c>
      <c r="AG98" s="221"/>
      <c r="AH98" s="220">
        <f>SUM(I98,O98,U98,AA98)</f>
        <v>6</v>
      </c>
      <c r="AI98" s="221"/>
      <c r="AJ98" s="220">
        <f>SUM(L98,R98,X98,AD98)</f>
        <v>4</v>
      </c>
      <c r="AK98" s="221"/>
      <c r="AL98" s="220">
        <f>AH98-AJ98</f>
        <v>2</v>
      </c>
      <c r="AM98" s="227"/>
      <c r="AN98" s="221"/>
      <c r="AO98" s="220">
        <v>1</v>
      </c>
      <c r="AP98" s="221"/>
    </row>
    <row r="99" spans="1:42" ht="11.25" customHeight="1">
      <c r="A99" s="188"/>
      <c r="B99" s="214"/>
      <c r="C99" s="215"/>
      <c r="D99" s="215"/>
      <c r="E99" s="215"/>
      <c r="F99" s="215"/>
      <c r="G99" s="216"/>
      <c r="H99" s="170"/>
      <c r="I99" s="225"/>
      <c r="J99" s="226"/>
      <c r="K99" s="165"/>
      <c r="L99" s="225"/>
      <c r="M99" s="166"/>
      <c r="N99" s="170"/>
      <c r="O99" s="225"/>
      <c r="P99" s="226"/>
      <c r="Q99" s="165"/>
      <c r="R99" s="225"/>
      <c r="S99" s="166"/>
      <c r="T99" s="231"/>
      <c r="U99" s="232"/>
      <c r="V99" s="232"/>
      <c r="W99" s="232"/>
      <c r="X99" s="232"/>
      <c r="Y99" s="233"/>
      <c r="Z99" s="170"/>
      <c r="AA99" s="225"/>
      <c r="AB99" s="226"/>
      <c r="AC99" s="165"/>
      <c r="AD99" s="225"/>
      <c r="AE99" s="166"/>
      <c r="AF99" s="222"/>
      <c r="AG99" s="166"/>
      <c r="AH99" s="222"/>
      <c r="AI99" s="166"/>
      <c r="AJ99" s="222"/>
      <c r="AK99" s="166"/>
      <c r="AL99" s="222"/>
      <c r="AM99" s="165"/>
      <c r="AN99" s="166"/>
      <c r="AO99" s="222"/>
      <c r="AP99" s="166"/>
    </row>
    <row r="100" spans="1:42" ht="11.25" customHeight="1">
      <c r="A100" s="188">
        <v>7</v>
      </c>
      <c r="B100" s="240" t="s">
        <v>322</v>
      </c>
      <c r="C100" s="212"/>
      <c r="D100" s="212"/>
      <c r="E100" s="212"/>
      <c r="F100" s="212"/>
      <c r="G100" s="213"/>
      <c r="H100" s="167" t="str">
        <f>IF(OR(I100="",L100=""),"",IF(I100&gt;L100,"○",IF(I100=L100,"△","●")))</f>
        <v>○</v>
      </c>
      <c r="I100" s="223">
        <f>IF(AD94="","",AD94)</f>
        <v>1</v>
      </c>
      <c r="J100" s="224"/>
      <c r="K100" s="227" t="s">
        <v>63</v>
      </c>
      <c r="L100" s="223">
        <f>IF(AA94="","",AA94)</f>
        <v>0</v>
      </c>
      <c r="M100" s="221"/>
      <c r="N100" s="167" t="str">
        <f>IF(OR(O100="",R100=""),"",IF(O100&gt;R100,"○",IF(O100=R100,"△","●")))</f>
        <v>○</v>
      </c>
      <c r="O100" s="223">
        <f>IF(AD96="","",AD96)</f>
        <v>3</v>
      </c>
      <c r="P100" s="224"/>
      <c r="Q100" s="227" t="s">
        <v>63</v>
      </c>
      <c r="R100" s="223">
        <f>IF(AA96="","",AA96)</f>
        <v>0</v>
      </c>
      <c r="S100" s="221"/>
      <c r="T100" s="167" t="str">
        <f>IF(OR(U100="",X100=""),"",IF(U100&gt;X100,"○",IF(U100=X100,"△","●")))</f>
        <v>●</v>
      </c>
      <c r="U100" s="223">
        <f>IF(AD98="","",AD98)</f>
        <v>0</v>
      </c>
      <c r="V100" s="224"/>
      <c r="W100" s="227" t="s">
        <v>63</v>
      </c>
      <c r="X100" s="223">
        <f>IF(AA98="","",AA98)</f>
        <v>2</v>
      </c>
      <c r="Y100" s="221"/>
      <c r="Z100" s="228"/>
      <c r="AA100" s="229"/>
      <c r="AB100" s="229"/>
      <c r="AC100" s="229"/>
      <c r="AD100" s="229"/>
      <c r="AE100" s="230"/>
      <c r="AF100" s="220">
        <f>COUNTIF($H100:$AD100,"○")*3+COUNTIF($H100:$AD100,"△")*1</f>
        <v>6</v>
      </c>
      <c r="AG100" s="221"/>
      <c r="AH100" s="220">
        <f>SUM(I100,O100,U100,AA100)</f>
        <v>4</v>
      </c>
      <c r="AI100" s="221"/>
      <c r="AJ100" s="220">
        <f>SUM(L100,R100,X100,AD100)</f>
        <v>2</v>
      </c>
      <c r="AK100" s="221"/>
      <c r="AL100" s="220">
        <f>AH100-AJ100</f>
        <v>2</v>
      </c>
      <c r="AM100" s="227"/>
      <c r="AN100" s="221"/>
      <c r="AO100" s="220">
        <v>2</v>
      </c>
      <c r="AP100" s="221"/>
    </row>
    <row r="101" spans="1:42" ht="11.25" customHeight="1">
      <c r="A101" s="188"/>
      <c r="B101" s="214"/>
      <c r="C101" s="215"/>
      <c r="D101" s="215"/>
      <c r="E101" s="215"/>
      <c r="F101" s="215"/>
      <c r="G101" s="216"/>
      <c r="H101" s="170"/>
      <c r="I101" s="225"/>
      <c r="J101" s="226"/>
      <c r="K101" s="165"/>
      <c r="L101" s="225"/>
      <c r="M101" s="166"/>
      <c r="N101" s="170"/>
      <c r="O101" s="225"/>
      <c r="P101" s="226"/>
      <c r="Q101" s="165"/>
      <c r="R101" s="225"/>
      <c r="S101" s="166"/>
      <c r="T101" s="170"/>
      <c r="U101" s="225"/>
      <c r="V101" s="226"/>
      <c r="W101" s="165"/>
      <c r="X101" s="225"/>
      <c r="Y101" s="166"/>
      <c r="Z101" s="231"/>
      <c r="AA101" s="232"/>
      <c r="AB101" s="232"/>
      <c r="AC101" s="232"/>
      <c r="AD101" s="232"/>
      <c r="AE101" s="233"/>
      <c r="AF101" s="222"/>
      <c r="AG101" s="166"/>
      <c r="AH101" s="222"/>
      <c r="AI101" s="166"/>
      <c r="AJ101" s="222"/>
      <c r="AK101" s="166"/>
      <c r="AL101" s="222"/>
      <c r="AM101" s="165"/>
      <c r="AN101" s="166"/>
      <c r="AO101" s="222"/>
      <c r="AP101" s="166"/>
    </row>
    <row r="102" spans="1:42" ht="11.2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1.2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1.2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42" ht="11.25" customHeight="1">
      <c r="A105" s="189" t="s">
        <v>102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4"/>
      <c r="T105" s="167" t="s">
        <v>103</v>
      </c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9"/>
    </row>
    <row r="106" spans="1:42" ht="11.25" customHeight="1">
      <c r="A106" s="255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7"/>
      <c r="T106" s="170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2"/>
    </row>
    <row r="107" spans="1:42" ht="11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1.25" customHeight="1">
      <c r="B108" s="247" t="s">
        <v>87</v>
      </c>
      <c r="C108" s="242"/>
      <c r="D108" s="242"/>
      <c r="E108" s="242"/>
      <c r="F108" s="242"/>
      <c r="G108" s="243"/>
      <c r="H108" s="247" t="str">
        <f>IF(B110="","",B110)</f>
        <v>泉ＦＣ宇都宮</v>
      </c>
      <c r="I108" s="248"/>
      <c r="J108" s="248"/>
      <c r="K108" s="248"/>
      <c r="L108" s="248"/>
      <c r="M108" s="249"/>
      <c r="N108" s="247" t="str">
        <f>IF(B112="","",B112)</f>
        <v>カテット白沢ＳＳ</v>
      </c>
      <c r="O108" s="248"/>
      <c r="P108" s="248"/>
      <c r="Q108" s="248"/>
      <c r="R108" s="248"/>
      <c r="S108" s="249"/>
      <c r="T108" s="247" t="str">
        <f>IF(B114="","",B114)</f>
        <v>ともぞうＳＣ</v>
      </c>
      <c r="U108" s="248"/>
      <c r="V108" s="248"/>
      <c r="W108" s="248"/>
      <c r="X108" s="248"/>
      <c r="Y108" s="249"/>
      <c r="Z108" s="220" t="s">
        <v>58</v>
      </c>
      <c r="AA108" s="221"/>
      <c r="AB108" s="220" t="s">
        <v>59</v>
      </c>
      <c r="AC108" s="221"/>
      <c r="AD108" s="220" t="s">
        <v>60</v>
      </c>
      <c r="AE108" s="221"/>
      <c r="AF108" s="220" t="s">
        <v>61</v>
      </c>
      <c r="AG108" s="227"/>
      <c r="AH108" s="221"/>
      <c r="AI108" s="220" t="s">
        <v>62</v>
      </c>
      <c r="AJ108" s="221"/>
    </row>
    <row r="109" spans="1:42" ht="11.25" customHeight="1">
      <c r="B109" s="244"/>
      <c r="C109" s="245"/>
      <c r="D109" s="245"/>
      <c r="E109" s="245"/>
      <c r="F109" s="245"/>
      <c r="G109" s="246"/>
      <c r="H109" s="250"/>
      <c r="I109" s="251"/>
      <c r="J109" s="251"/>
      <c r="K109" s="251"/>
      <c r="L109" s="251"/>
      <c r="M109" s="252"/>
      <c r="N109" s="250"/>
      <c r="O109" s="251"/>
      <c r="P109" s="251"/>
      <c r="Q109" s="251"/>
      <c r="R109" s="251"/>
      <c r="S109" s="252"/>
      <c r="T109" s="250"/>
      <c r="U109" s="251"/>
      <c r="V109" s="251"/>
      <c r="W109" s="251"/>
      <c r="X109" s="251"/>
      <c r="Y109" s="252"/>
      <c r="Z109" s="222"/>
      <c r="AA109" s="166"/>
      <c r="AB109" s="222"/>
      <c r="AC109" s="166"/>
      <c r="AD109" s="222"/>
      <c r="AE109" s="166"/>
      <c r="AF109" s="222"/>
      <c r="AG109" s="165"/>
      <c r="AH109" s="166"/>
      <c r="AI109" s="222"/>
      <c r="AJ109" s="166"/>
    </row>
    <row r="110" spans="1:42" ht="11.25" customHeight="1">
      <c r="A110" s="188">
        <v>1</v>
      </c>
      <c r="B110" s="240" t="s">
        <v>27</v>
      </c>
      <c r="C110" s="235"/>
      <c r="D110" s="235"/>
      <c r="E110" s="235"/>
      <c r="F110" s="235"/>
      <c r="G110" s="236"/>
      <c r="H110" s="228"/>
      <c r="I110" s="229"/>
      <c r="J110" s="229"/>
      <c r="K110" s="229"/>
      <c r="L110" s="229"/>
      <c r="M110" s="230"/>
      <c r="N110" s="167" t="str">
        <f>IF(OR(O110="",R110=""),"",IF(O110&gt;R110,"○",IF(O110=R110,"△","●")))</f>
        <v>●</v>
      </c>
      <c r="O110" s="223">
        <v>0</v>
      </c>
      <c r="P110" s="224"/>
      <c r="Q110" s="227" t="s">
        <v>63</v>
      </c>
      <c r="R110" s="223">
        <v>3</v>
      </c>
      <c r="S110" s="221"/>
      <c r="T110" s="167" t="str">
        <f>IF(OR(U110="",X110=""),"",IF(U110&gt;X110,"○",IF(U110=X110,"△","●")))</f>
        <v>●</v>
      </c>
      <c r="U110" s="223">
        <v>0</v>
      </c>
      <c r="V110" s="224"/>
      <c r="W110" s="227" t="s">
        <v>63</v>
      </c>
      <c r="X110" s="223">
        <v>3</v>
      </c>
      <c r="Y110" s="221"/>
      <c r="Z110" s="220">
        <f>COUNTIF($H110:$Y110,"○")*3+COUNTIF($H110:$Y110,"△")*1</f>
        <v>0</v>
      </c>
      <c r="AA110" s="221"/>
      <c r="AB110" s="220">
        <f>SUM(I110,O110,U110)</f>
        <v>0</v>
      </c>
      <c r="AC110" s="221"/>
      <c r="AD110" s="220">
        <f>SUM(L110,R110,X110)</f>
        <v>6</v>
      </c>
      <c r="AE110" s="221"/>
      <c r="AF110" s="220">
        <f>AB110-AD110</f>
        <v>-6</v>
      </c>
      <c r="AG110" s="227"/>
      <c r="AH110" s="221"/>
      <c r="AI110" s="220">
        <v>3</v>
      </c>
      <c r="AJ110" s="221"/>
    </row>
    <row r="111" spans="1:42" ht="11.25" customHeight="1">
      <c r="A111" s="188"/>
      <c r="B111" s="237"/>
      <c r="C111" s="238"/>
      <c r="D111" s="238"/>
      <c r="E111" s="238"/>
      <c r="F111" s="238"/>
      <c r="G111" s="239"/>
      <c r="H111" s="231"/>
      <c r="I111" s="232"/>
      <c r="J111" s="232"/>
      <c r="K111" s="232"/>
      <c r="L111" s="232"/>
      <c r="M111" s="233"/>
      <c r="N111" s="170"/>
      <c r="O111" s="225"/>
      <c r="P111" s="226"/>
      <c r="Q111" s="165"/>
      <c r="R111" s="225"/>
      <c r="S111" s="166"/>
      <c r="T111" s="170"/>
      <c r="U111" s="225"/>
      <c r="V111" s="226"/>
      <c r="W111" s="165"/>
      <c r="X111" s="225"/>
      <c r="Y111" s="166"/>
      <c r="Z111" s="222"/>
      <c r="AA111" s="166"/>
      <c r="AB111" s="222"/>
      <c r="AC111" s="166"/>
      <c r="AD111" s="222"/>
      <c r="AE111" s="166"/>
      <c r="AF111" s="222"/>
      <c r="AG111" s="165"/>
      <c r="AH111" s="166"/>
      <c r="AI111" s="222"/>
      <c r="AJ111" s="166"/>
    </row>
    <row r="112" spans="1:42" ht="11.25" customHeight="1">
      <c r="A112" s="188">
        <v>2</v>
      </c>
      <c r="B112" s="234" t="s">
        <v>31</v>
      </c>
      <c r="C112" s="235"/>
      <c r="D112" s="235"/>
      <c r="E112" s="235"/>
      <c r="F112" s="235"/>
      <c r="G112" s="236"/>
      <c r="H112" s="167" t="str">
        <f>IF(OR(I112="",L112=""),"",IF(I112&gt;L112,"○",IF(I112=L112,"△","●")))</f>
        <v>○</v>
      </c>
      <c r="I112" s="223">
        <f>IF(R110="","",R110)</f>
        <v>3</v>
      </c>
      <c r="J112" s="224"/>
      <c r="K112" s="227" t="s">
        <v>63</v>
      </c>
      <c r="L112" s="223">
        <f>IF(O110="","",O110)</f>
        <v>0</v>
      </c>
      <c r="M112" s="221"/>
      <c r="N112" s="228"/>
      <c r="O112" s="229"/>
      <c r="P112" s="229"/>
      <c r="Q112" s="229"/>
      <c r="R112" s="229"/>
      <c r="S112" s="230"/>
      <c r="T112" s="167" t="str">
        <f>IF(OR(U112="",X112=""),"",IF(U112&gt;X112,"○",IF(U112=X112,"△","●")))</f>
        <v>●</v>
      </c>
      <c r="U112" s="223">
        <v>0</v>
      </c>
      <c r="V112" s="224"/>
      <c r="W112" s="227" t="s">
        <v>63</v>
      </c>
      <c r="X112" s="223">
        <v>5</v>
      </c>
      <c r="Y112" s="221"/>
      <c r="Z112" s="220">
        <f>COUNTIF($H112:$Y112,"○")*3+COUNTIF($H112:$Y112,"△")*1</f>
        <v>3</v>
      </c>
      <c r="AA112" s="221"/>
      <c r="AB112" s="220">
        <f>SUM(I112,O112,U112)</f>
        <v>3</v>
      </c>
      <c r="AC112" s="221"/>
      <c r="AD112" s="220">
        <f>SUM(L112,R112,X112)</f>
        <v>5</v>
      </c>
      <c r="AE112" s="221"/>
      <c r="AF112" s="220">
        <f>AB112-AD112</f>
        <v>-2</v>
      </c>
      <c r="AG112" s="227"/>
      <c r="AH112" s="221"/>
      <c r="AI112" s="220">
        <v>2</v>
      </c>
      <c r="AJ112" s="221"/>
    </row>
    <row r="113" spans="1:42" ht="11.25" customHeight="1">
      <c r="A113" s="188"/>
      <c r="B113" s="237"/>
      <c r="C113" s="238"/>
      <c r="D113" s="238"/>
      <c r="E113" s="238"/>
      <c r="F113" s="238"/>
      <c r="G113" s="239"/>
      <c r="H113" s="170"/>
      <c r="I113" s="225"/>
      <c r="J113" s="226"/>
      <c r="K113" s="165"/>
      <c r="L113" s="225"/>
      <c r="M113" s="166"/>
      <c r="N113" s="231"/>
      <c r="O113" s="232"/>
      <c r="P113" s="232"/>
      <c r="Q113" s="232"/>
      <c r="R113" s="232"/>
      <c r="S113" s="233"/>
      <c r="T113" s="170"/>
      <c r="U113" s="225"/>
      <c r="V113" s="226"/>
      <c r="W113" s="165"/>
      <c r="X113" s="225"/>
      <c r="Y113" s="166"/>
      <c r="Z113" s="222"/>
      <c r="AA113" s="166"/>
      <c r="AB113" s="222"/>
      <c r="AC113" s="166"/>
      <c r="AD113" s="222"/>
      <c r="AE113" s="166"/>
      <c r="AF113" s="222"/>
      <c r="AG113" s="165"/>
      <c r="AH113" s="166"/>
      <c r="AI113" s="222"/>
      <c r="AJ113" s="166"/>
    </row>
    <row r="114" spans="1:42" ht="11.25" customHeight="1">
      <c r="A114" s="188">
        <v>3</v>
      </c>
      <c r="B114" s="234" t="s">
        <v>68</v>
      </c>
      <c r="C114" s="235"/>
      <c r="D114" s="235"/>
      <c r="E114" s="235"/>
      <c r="F114" s="235"/>
      <c r="G114" s="236"/>
      <c r="H114" s="167" t="str">
        <f>IF(OR(I114="",L114=""),"",IF(I114&gt;L114,"○",IF(I114=L114,"△","●")))</f>
        <v>○</v>
      </c>
      <c r="I114" s="223">
        <f>IF(X110="","",X110)</f>
        <v>3</v>
      </c>
      <c r="J114" s="224"/>
      <c r="K114" s="227" t="s">
        <v>63</v>
      </c>
      <c r="L114" s="223">
        <f>IF(U110="","",U110)</f>
        <v>0</v>
      </c>
      <c r="M114" s="221"/>
      <c r="N114" s="167" t="str">
        <f>IF(OR(O114="",R114=""),"",IF(O114&gt;R114,"○",IF(O114=R114,"△","●")))</f>
        <v>○</v>
      </c>
      <c r="O114" s="223">
        <f>IF(X112="","",X112)</f>
        <v>5</v>
      </c>
      <c r="P114" s="224"/>
      <c r="Q114" s="227" t="s">
        <v>63</v>
      </c>
      <c r="R114" s="223">
        <f>IF(U112="","",U112)</f>
        <v>0</v>
      </c>
      <c r="S114" s="221"/>
      <c r="T114" s="228"/>
      <c r="U114" s="229"/>
      <c r="V114" s="229"/>
      <c r="W114" s="229"/>
      <c r="X114" s="229"/>
      <c r="Y114" s="230"/>
      <c r="Z114" s="220">
        <f>COUNTIF($H114:$Y114,"○")*3+COUNTIF($H114:$Y114,"△")*1</f>
        <v>6</v>
      </c>
      <c r="AA114" s="221"/>
      <c r="AB114" s="220">
        <f>SUM(I114,O114,U114)</f>
        <v>8</v>
      </c>
      <c r="AC114" s="221"/>
      <c r="AD114" s="220">
        <f>SUM(L114,R114,X114)</f>
        <v>0</v>
      </c>
      <c r="AE114" s="221"/>
      <c r="AF114" s="220">
        <f>AB114-AD114</f>
        <v>8</v>
      </c>
      <c r="AG114" s="227"/>
      <c r="AH114" s="221"/>
      <c r="AI114" s="220">
        <v>1</v>
      </c>
      <c r="AJ114" s="221"/>
    </row>
    <row r="115" spans="1:42" ht="11.25" customHeight="1">
      <c r="A115" s="188"/>
      <c r="B115" s="237"/>
      <c r="C115" s="238"/>
      <c r="D115" s="238"/>
      <c r="E115" s="238"/>
      <c r="F115" s="238"/>
      <c r="G115" s="239"/>
      <c r="H115" s="170"/>
      <c r="I115" s="225"/>
      <c r="J115" s="226"/>
      <c r="K115" s="165"/>
      <c r="L115" s="225"/>
      <c r="M115" s="166"/>
      <c r="N115" s="170"/>
      <c r="O115" s="225"/>
      <c r="P115" s="226"/>
      <c r="Q115" s="165"/>
      <c r="R115" s="225"/>
      <c r="S115" s="166"/>
      <c r="T115" s="231"/>
      <c r="U115" s="232"/>
      <c r="V115" s="232"/>
      <c r="W115" s="232"/>
      <c r="X115" s="232"/>
      <c r="Y115" s="233"/>
      <c r="Z115" s="222"/>
      <c r="AA115" s="166"/>
      <c r="AB115" s="222"/>
      <c r="AC115" s="166"/>
      <c r="AD115" s="222"/>
      <c r="AE115" s="166"/>
      <c r="AF115" s="222"/>
      <c r="AG115" s="165"/>
      <c r="AH115" s="166"/>
      <c r="AI115" s="222"/>
      <c r="AJ115" s="166"/>
    </row>
    <row r="116" spans="1:42" ht="11.25" customHeight="1">
      <c r="B116" s="29"/>
      <c r="C116" s="29"/>
      <c r="D116" s="29"/>
      <c r="E116" s="29"/>
      <c r="F116" s="29"/>
      <c r="G116" s="29"/>
    </row>
    <row r="117" spans="1:42" ht="11.25" customHeight="1">
      <c r="B117" s="241" t="s">
        <v>88</v>
      </c>
      <c r="C117" s="242"/>
      <c r="D117" s="242"/>
      <c r="E117" s="242"/>
      <c r="F117" s="242"/>
      <c r="G117" s="243"/>
      <c r="H117" s="247" t="str">
        <f>IF(B119="","",B119)</f>
        <v>雀宮ＦＣ</v>
      </c>
      <c r="I117" s="248"/>
      <c r="J117" s="248"/>
      <c r="K117" s="248"/>
      <c r="L117" s="248"/>
      <c r="M117" s="249"/>
      <c r="N117" s="247" t="str">
        <f>IF(B121="","",B121)</f>
        <v>上河内ＪＳＣ</v>
      </c>
      <c r="O117" s="248"/>
      <c r="P117" s="248"/>
      <c r="Q117" s="248"/>
      <c r="R117" s="248"/>
      <c r="S117" s="249"/>
      <c r="T117" s="247" t="str">
        <f>IF(B123="","",B123)</f>
        <v>ＦＣペンサーレ</v>
      </c>
      <c r="U117" s="248"/>
      <c r="V117" s="248"/>
      <c r="W117" s="248"/>
      <c r="X117" s="248"/>
      <c r="Y117" s="249"/>
      <c r="Z117" s="247" t="str">
        <f>IF(B125="","",B125)</f>
        <v>ブラッドレスＳＳ</v>
      </c>
      <c r="AA117" s="248"/>
      <c r="AB117" s="248"/>
      <c r="AC117" s="248"/>
      <c r="AD117" s="248"/>
      <c r="AE117" s="248"/>
      <c r="AF117" s="220" t="s">
        <v>58</v>
      </c>
      <c r="AG117" s="221"/>
      <c r="AH117" s="220" t="s">
        <v>59</v>
      </c>
      <c r="AI117" s="221"/>
      <c r="AJ117" s="220" t="s">
        <v>60</v>
      </c>
      <c r="AK117" s="221"/>
      <c r="AL117" s="220" t="s">
        <v>61</v>
      </c>
      <c r="AM117" s="227"/>
      <c r="AN117" s="221"/>
      <c r="AO117" s="220" t="s">
        <v>62</v>
      </c>
      <c r="AP117" s="221"/>
    </row>
    <row r="118" spans="1:42" ht="11.25" customHeight="1">
      <c r="B118" s="244"/>
      <c r="C118" s="245"/>
      <c r="D118" s="245"/>
      <c r="E118" s="245"/>
      <c r="F118" s="245"/>
      <c r="G118" s="246"/>
      <c r="H118" s="250"/>
      <c r="I118" s="251"/>
      <c r="J118" s="251"/>
      <c r="K118" s="251"/>
      <c r="L118" s="251"/>
      <c r="M118" s="252"/>
      <c r="N118" s="250"/>
      <c r="O118" s="251"/>
      <c r="P118" s="251"/>
      <c r="Q118" s="251"/>
      <c r="R118" s="251"/>
      <c r="S118" s="252"/>
      <c r="T118" s="250"/>
      <c r="U118" s="251"/>
      <c r="V118" s="251"/>
      <c r="W118" s="251"/>
      <c r="X118" s="251"/>
      <c r="Y118" s="252"/>
      <c r="Z118" s="250"/>
      <c r="AA118" s="251"/>
      <c r="AB118" s="251"/>
      <c r="AC118" s="251"/>
      <c r="AD118" s="251"/>
      <c r="AE118" s="251"/>
      <c r="AF118" s="222"/>
      <c r="AG118" s="166"/>
      <c r="AH118" s="222"/>
      <c r="AI118" s="166"/>
      <c r="AJ118" s="222"/>
      <c r="AK118" s="166"/>
      <c r="AL118" s="222"/>
      <c r="AM118" s="165"/>
      <c r="AN118" s="166"/>
      <c r="AO118" s="222"/>
      <c r="AP118" s="166"/>
    </row>
    <row r="119" spans="1:42" ht="11.25" customHeight="1">
      <c r="A119" s="188">
        <v>4</v>
      </c>
      <c r="B119" s="240" t="s">
        <v>35</v>
      </c>
      <c r="C119" s="235"/>
      <c r="D119" s="235"/>
      <c r="E119" s="235"/>
      <c r="F119" s="235"/>
      <c r="G119" s="236"/>
      <c r="H119" s="228"/>
      <c r="I119" s="229"/>
      <c r="J119" s="229"/>
      <c r="K119" s="229"/>
      <c r="L119" s="229"/>
      <c r="M119" s="230"/>
      <c r="N119" s="167" t="str">
        <f>IF(OR(O119="",R119=""),"",IF(O119&gt;R119,"○",IF(O119=R119,"△","●")))</f>
        <v>○</v>
      </c>
      <c r="O119" s="223">
        <v>2</v>
      </c>
      <c r="P119" s="224"/>
      <c r="Q119" s="227" t="s">
        <v>63</v>
      </c>
      <c r="R119" s="223">
        <v>0</v>
      </c>
      <c r="S119" s="221"/>
      <c r="T119" s="167" t="str">
        <f>IF(OR(U119="",X119=""),"",IF(U119&gt;X119,"○",IF(U119=X119,"△","●")))</f>
        <v>○</v>
      </c>
      <c r="U119" s="223">
        <v>1</v>
      </c>
      <c r="V119" s="224"/>
      <c r="W119" s="227" t="s">
        <v>63</v>
      </c>
      <c r="X119" s="223">
        <v>0</v>
      </c>
      <c r="Y119" s="221"/>
      <c r="Z119" s="167" t="str">
        <f>IF(OR(AA119="",AD119=""),"",IF(AA119&gt;AD119,"○",IF(AA119=AD119,"△","●")))</f>
        <v>△</v>
      </c>
      <c r="AA119" s="223">
        <v>1</v>
      </c>
      <c r="AB119" s="224"/>
      <c r="AC119" s="227" t="s">
        <v>63</v>
      </c>
      <c r="AD119" s="223">
        <v>1</v>
      </c>
      <c r="AE119" s="221"/>
      <c r="AF119" s="220">
        <f>COUNTIF($H119:$AD119,"○")*3+COUNTIF($H119:$AD119,"△")*1</f>
        <v>7</v>
      </c>
      <c r="AG119" s="221"/>
      <c r="AH119" s="220">
        <f>SUM(I119,O119,U119,AA119)</f>
        <v>4</v>
      </c>
      <c r="AI119" s="221"/>
      <c r="AJ119" s="220">
        <f>SUM(L119,R119,X119,AD119)</f>
        <v>1</v>
      </c>
      <c r="AK119" s="221"/>
      <c r="AL119" s="220">
        <f>AH119-AJ119</f>
        <v>3</v>
      </c>
      <c r="AM119" s="227"/>
      <c r="AN119" s="221"/>
      <c r="AO119" s="220">
        <v>2</v>
      </c>
      <c r="AP119" s="221"/>
    </row>
    <row r="120" spans="1:42" ht="11.25" customHeight="1">
      <c r="A120" s="188"/>
      <c r="B120" s="237"/>
      <c r="C120" s="238"/>
      <c r="D120" s="238"/>
      <c r="E120" s="238"/>
      <c r="F120" s="238"/>
      <c r="G120" s="239"/>
      <c r="H120" s="231"/>
      <c r="I120" s="232"/>
      <c r="J120" s="232"/>
      <c r="K120" s="232"/>
      <c r="L120" s="232"/>
      <c r="M120" s="233"/>
      <c r="N120" s="170"/>
      <c r="O120" s="225"/>
      <c r="P120" s="226"/>
      <c r="Q120" s="165"/>
      <c r="R120" s="225"/>
      <c r="S120" s="166"/>
      <c r="T120" s="170"/>
      <c r="U120" s="225"/>
      <c r="V120" s="226"/>
      <c r="W120" s="165"/>
      <c r="X120" s="225"/>
      <c r="Y120" s="166"/>
      <c r="Z120" s="170"/>
      <c r="AA120" s="225"/>
      <c r="AB120" s="226"/>
      <c r="AC120" s="165"/>
      <c r="AD120" s="225"/>
      <c r="AE120" s="166"/>
      <c r="AF120" s="222"/>
      <c r="AG120" s="166"/>
      <c r="AH120" s="222"/>
      <c r="AI120" s="166"/>
      <c r="AJ120" s="222"/>
      <c r="AK120" s="166"/>
      <c r="AL120" s="222"/>
      <c r="AM120" s="165"/>
      <c r="AN120" s="166"/>
      <c r="AO120" s="222"/>
      <c r="AP120" s="166"/>
    </row>
    <row r="121" spans="1:42" ht="11.25" customHeight="1">
      <c r="A121" s="188">
        <v>5</v>
      </c>
      <c r="B121" s="234" t="s">
        <v>37</v>
      </c>
      <c r="C121" s="235"/>
      <c r="D121" s="235"/>
      <c r="E121" s="235"/>
      <c r="F121" s="235"/>
      <c r="G121" s="236"/>
      <c r="H121" s="167" t="str">
        <f>IF(OR(I121="",L121=""),"",IF(I121&gt;L121,"○",IF(I121=L121,"△","●")))</f>
        <v>●</v>
      </c>
      <c r="I121" s="223">
        <f>IF(R119="","",R119)</f>
        <v>0</v>
      </c>
      <c r="J121" s="224"/>
      <c r="K121" s="227" t="s">
        <v>63</v>
      </c>
      <c r="L121" s="223">
        <f>IF(O119="","",O119)</f>
        <v>2</v>
      </c>
      <c r="M121" s="221"/>
      <c r="N121" s="228"/>
      <c r="O121" s="229"/>
      <c r="P121" s="229"/>
      <c r="Q121" s="229"/>
      <c r="R121" s="229"/>
      <c r="S121" s="230"/>
      <c r="T121" s="167" t="str">
        <f>IF(OR(U121="",X121=""),"",IF(U121&gt;X121,"○",IF(U121=X121,"△","●")))</f>
        <v>○</v>
      </c>
      <c r="U121" s="223">
        <v>3</v>
      </c>
      <c r="V121" s="224"/>
      <c r="W121" s="227" t="s">
        <v>63</v>
      </c>
      <c r="X121" s="223">
        <v>0</v>
      </c>
      <c r="Y121" s="221"/>
      <c r="Z121" s="167" t="str">
        <f>IF(OR(AA121="",AD121=""),"",IF(AA121&gt;AD121,"○",IF(AA121=AD121,"△","●")))</f>
        <v>●</v>
      </c>
      <c r="AA121" s="223">
        <v>0</v>
      </c>
      <c r="AB121" s="224"/>
      <c r="AC121" s="227" t="s">
        <v>63</v>
      </c>
      <c r="AD121" s="223">
        <v>4</v>
      </c>
      <c r="AE121" s="221"/>
      <c r="AF121" s="220">
        <f>COUNTIF($H121:$AD121,"○")*3+COUNTIF($H121:$AD121,"△")*1</f>
        <v>3</v>
      </c>
      <c r="AG121" s="221"/>
      <c r="AH121" s="220">
        <f>SUM(I121,O121,U121,AA121)</f>
        <v>3</v>
      </c>
      <c r="AI121" s="221"/>
      <c r="AJ121" s="220">
        <f>SUM(L121,R121,X121,AD121)</f>
        <v>6</v>
      </c>
      <c r="AK121" s="221"/>
      <c r="AL121" s="220">
        <f>AH121-AJ121</f>
        <v>-3</v>
      </c>
      <c r="AM121" s="227"/>
      <c r="AN121" s="221"/>
      <c r="AO121" s="220">
        <v>3</v>
      </c>
      <c r="AP121" s="221"/>
    </row>
    <row r="122" spans="1:42" ht="11.25" customHeight="1">
      <c r="A122" s="188"/>
      <c r="B122" s="237"/>
      <c r="C122" s="238"/>
      <c r="D122" s="238"/>
      <c r="E122" s="238"/>
      <c r="F122" s="238"/>
      <c r="G122" s="239"/>
      <c r="H122" s="170"/>
      <c r="I122" s="225"/>
      <c r="J122" s="226"/>
      <c r="K122" s="165"/>
      <c r="L122" s="225"/>
      <c r="M122" s="166"/>
      <c r="N122" s="231"/>
      <c r="O122" s="232"/>
      <c r="P122" s="232"/>
      <c r="Q122" s="232"/>
      <c r="R122" s="232"/>
      <c r="S122" s="233"/>
      <c r="T122" s="170"/>
      <c r="U122" s="225"/>
      <c r="V122" s="226"/>
      <c r="W122" s="165"/>
      <c r="X122" s="225"/>
      <c r="Y122" s="166"/>
      <c r="Z122" s="170"/>
      <c r="AA122" s="225"/>
      <c r="AB122" s="226"/>
      <c r="AC122" s="165"/>
      <c r="AD122" s="225"/>
      <c r="AE122" s="166"/>
      <c r="AF122" s="222"/>
      <c r="AG122" s="166"/>
      <c r="AH122" s="222"/>
      <c r="AI122" s="166"/>
      <c r="AJ122" s="222"/>
      <c r="AK122" s="166"/>
      <c r="AL122" s="222"/>
      <c r="AM122" s="165"/>
      <c r="AN122" s="166"/>
      <c r="AO122" s="222"/>
      <c r="AP122" s="166"/>
    </row>
    <row r="123" spans="1:42" ht="11.25" customHeight="1">
      <c r="A123" s="188">
        <v>6</v>
      </c>
      <c r="B123" s="234" t="s">
        <v>41</v>
      </c>
      <c r="C123" s="235"/>
      <c r="D123" s="235"/>
      <c r="E123" s="235"/>
      <c r="F123" s="235"/>
      <c r="G123" s="236"/>
      <c r="H123" s="167" t="str">
        <f>IF(OR(I123="",L123=""),"",IF(I123&gt;L123,"○",IF(I123=L123,"△","●")))</f>
        <v>●</v>
      </c>
      <c r="I123" s="223">
        <f>IF(X119="","",X119)</f>
        <v>0</v>
      </c>
      <c r="J123" s="224"/>
      <c r="K123" s="227" t="s">
        <v>63</v>
      </c>
      <c r="L123" s="223">
        <f>IF(U119="","",U119)</f>
        <v>1</v>
      </c>
      <c r="M123" s="221"/>
      <c r="N123" s="167" t="str">
        <f>IF(OR(O123="",R123=""),"",IF(O123&gt;R123,"○",IF(O123=R123,"△","●")))</f>
        <v>●</v>
      </c>
      <c r="O123" s="223">
        <f>IF(X121="","",X121)</f>
        <v>0</v>
      </c>
      <c r="P123" s="224"/>
      <c r="Q123" s="227" t="s">
        <v>63</v>
      </c>
      <c r="R123" s="223">
        <f>IF(U121="","",U121)</f>
        <v>3</v>
      </c>
      <c r="S123" s="221"/>
      <c r="T123" s="228"/>
      <c r="U123" s="229"/>
      <c r="V123" s="229"/>
      <c r="W123" s="229"/>
      <c r="X123" s="229"/>
      <c r="Y123" s="230"/>
      <c r="Z123" s="167" t="str">
        <f>IF(OR(AA123="",AD123=""),"",IF(AA123&gt;AD123,"○",IF(AA123=AD123,"△","●")))</f>
        <v>●</v>
      </c>
      <c r="AA123" s="223">
        <v>0</v>
      </c>
      <c r="AB123" s="224"/>
      <c r="AC123" s="227" t="s">
        <v>63</v>
      </c>
      <c r="AD123" s="223">
        <v>5</v>
      </c>
      <c r="AE123" s="221"/>
      <c r="AF123" s="220">
        <f>COUNTIF($H123:$AD123,"○")*3+COUNTIF($H123:$AD123,"△")*1</f>
        <v>0</v>
      </c>
      <c r="AG123" s="221"/>
      <c r="AH123" s="220">
        <f>SUM(I123,O123,U123,AA123)</f>
        <v>0</v>
      </c>
      <c r="AI123" s="221"/>
      <c r="AJ123" s="220">
        <f>SUM(L123,R123,X123,AD123)</f>
        <v>9</v>
      </c>
      <c r="AK123" s="221"/>
      <c r="AL123" s="220">
        <f>AH123-AJ123</f>
        <v>-9</v>
      </c>
      <c r="AM123" s="227"/>
      <c r="AN123" s="221"/>
      <c r="AO123" s="220">
        <v>4</v>
      </c>
      <c r="AP123" s="221"/>
    </row>
    <row r="124" spans="1:42" ht="11.25" customHeight="1">
      <c r="A124" s="188"/>
      <c r="B124" s="237"/>
      <c r="C124" s="238"/>
      <c r="D124" s="238"/>
      <c r="E124" s="238"/>
      <c r="F124" s="238"/>
      <c r="G124" s="239"/>
      <c r="H124" s="170"/>
      <c r="I124" s="225"/>
      <c r="J124" s="226"/>
      <c r="K124" s="165"/>
      <c r="L124" s="225"/>
      <c r="M124" s="166"/>
      <c r="N124" s="170"/>
      <c r="O124" s="225"/>
      <c r="P124" s="226"/>
      <c r="Q124" s="165"/>
      <c r="R124" s="225"/>
      <c r="S124" s="166"/>
      <c r="T124" s="231"/>
      <c r="U124" s="232"/>
      <c r="V124" s="232"/>
      <c r="W124" s="232"/>
      <c r="X124" s="232"/>
      <c r="Y124" s="233"/>
      <c r="Z124" s="170"/>
      <c r="AA124" s="225"/>
      <c r="AB124" s="226"/>
      <c r="AC124" s="165"/>
      <c r="AD124" s="225"/>
      <c r="AE124" s="166"/>
      <c r="AF124" s="222"/>
      <c r="AG124" s="166"/>
      <c r="AH124" s="222"/>
      <c r="AI124" s="166"/>
      <c r="AJ124" s="222"/>
      <c r="AK124" s="166"/>
      <c r="AL124" s="222"/>
      <c r="AM124" s="165"/>
      <c r="AN124" s="166"/>
      <c r="AO124" s="222"/>
      <c r="AP124" s="166"/>
    </row>
    <row r="125" spans="1:42" ht="11.25" customHeight="1">
      <c r="A125" s="188">
        <v>7</v>
      </c>
      <c r="B125" s="234" t="s">
        <v>323</v>
      </c>
      <c r="C125" s="235"/>
      <c r="D125" s="235"/>
      <c r="E125" s="235"/>
      <c r="F125" s="235"/>
      <c r="G125" s="236"/>
      <c r="H125" s="167" t="str">
        <f>IF(OR(I125="",L125=""),"",IF(I125&gt;L125,"○",IF(I125=L125,"△","●")))</f>
        <v>△</v>
      </c>
      <c r="I125" s="223">
        <f>IF(AD119="","",AD119)</f>
        <v>1</v>
      </c>
      <c r="J125" s="224"/>
      <c r="K125" s="227" t="s">
        <v>63</v>
      </c>
      <c r="L125" s="223">
        <f>IF(AA119="","",AA119)</f>
        <v>1</v>
      </c>
      <c r="M125" s="221"/>
      <c r="N125" s="167" t="str">
        <f>IF(OR(O125="",R125=""),"",IF(O125&gt;R125,"○",IF(O125=R125,"△","●")))</f>
        <v>○</v>
      </c>
      <c r="O125" s="223">
        <f>IF(AD121="","",AD121)</f>
        <v>4</v>
      </c>
      <c r="P125" s="224"/>
      <c r="Q125" s="227" t="s">
        <v>63</v>
      </c>
      <c r="R125" s="223">
        <f>IF(AA121="","",AA121)</f>
        <v>0</v>
      </c>
      <c r="S125" s="221"/>
      <c r="T125" s="167" t="str">
        <f>IF(OR(U125="",X125=""),"",IF(U125&gt;X125,"○",IF(U125=X125,"△","●")))</f>
        <v>○</v>
      </c>
      <c r="U125" s="223">
        <f>IF(AD123="","",AD123)</f>
        <v>5</v>
      </c>
      <c r="V125" s="224"/>
      <c r="W125" s="227" t="s">
        <v>63</v>
      </c>
      <c r="X125" s="223">
        <f>IF(AA123="","",AA123)</f>
        <v>0</v>
      </c>
      <c r="Y125" s="221"/>
      <c r="Z125" s="228"/>
      <c r="AA125" s="229"/>
      <c r="AB125" s="229"/>
      <c r="AC125" s="229"/>
      <c r="AD125" s="229"/>
      <c r="AE125" s="230"/>
      <c r="AF125" s="220">
        <f>COUNTIF($H125:$AD125,"○")*3+COUNTIF($H125:$AD125,"△")*1</f>
        <v>7</v>
      </c>
      <c r="AG125" s="221"/>
      <c r="AH125" s="220">
        <f>SUM(I125,O125,U125,AA125)</f>
        <v>10</v>
      </c>
      <c r="AI125" s="221"/>
      <c r="AJ125" s="220">
        <f>SUM(L125,R125,X125,AD125)</f>
        <v>1</v>
      </c>
      <c r="AK125" s="221"/>
      <c r="AL125" s="220">
        <f>AH125-AJ125</f>
        <v>9</v>
      </c>
      <c r="AM125" s="227"/>
      <c r="AN125" s="221"/>
      <c r="AO125" s="220">
        <v>1</v>
      </c>
      <c r="AP125" s="221"/>
    </row>
    <row r="126" spans="1:42" ht="11.25" customHeight="1">
      <c r="A126" s="188"/>
      <c r="B126" s="237"/>
      <c r="C126" s="238"/>
      <c r="D126" s="238"/>
      <c r="E126" s="238"/>
      <c r="F126" s="238"/>
      <c r="G126" s="239"/>
      <c r="H126" s="170"/>
      <c r="I126" s="225"/>
      <c r="J126" s="226"/>
      <c r="K126" s="165"/>
      <c r="L126" s="225"/>
      <c r="M126" s="166"/>
      <c r="N126" s="170"/>
      <c r="O126" s="225"/>
      <c r="P126" s="226"/>
      <c r="Q126" s="165"/>
      <c r="R126" s="225"/>
      <c r="S126" s="166"/>
      <c r="T126" s="170"/>
      <c r="U126" s="225"/>
      <c r="V126" s="226"/>
      <c r="W126" s="165"/>
      <c r="X126" s="225"/>
      <c r="Y126" s="166"/>
      <c r="Z126" s="231"/>
      <c r="AA126" s="232"/>
      <c r="AB126" s="232"/>
      <c r="AC126" s="232"/>
      <c r="AD126" s="232"/>
      <c r="AE126" s="233"/>
      <c r="AF126" s="222"/>
      <c r="AG126" s="166"/>
      <c r="AH126" s="222"/>
      <c r="AI126" s="166"/>
      <c r="AJ126" s="222"/>
      <c r="AK126" s="166"/>
      <c r="AL126" s="222"/>
      <c r="AM126" s="165"/>
      <c r="AN126" s="166"/>
      <c r="AO126" s="222"/>
      <c r="AP126" s="166"/>
    </row>
    <row r="127" spans="1:42" ht="11.25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</sheetData>
  <mergeCells count="747">
    <mergeCell ref="AF9:AH10"/>
    <mergeCell ref="A1:AP2"/>
    <mergeCell ref="A4:R5"/>
    <mergeCell ref="T4:AG5"/>
    <mergeCell ref="B7:G8"/>
    <mergeCell ref="H7:M8"/>
    <mergeCell ref="N7:S8"/>
    <mergeCell ref="T7:Y8"/>
    <mergeCell ref="Z7:AA8"/>
    <mergeCell ref="AB7:AC8"/>
    <mergeCell ref="AD7:AE8"/>
    <mergeCell ref="AF7:AH8"/>
    <mergeCell ref="AI7:AJ8"/>
    <mergeCell ref="AI9:AJ10"/>
    <mergeCell ref="W9:W10"/>
    <mergeCell ref="X9:Y10"/>
    <mergeCell ref="Z9:AA10"/>
    <mergeCell ref="AB9:AC10"/>
    <mergeCell ref="AD9:AE10"/>
    <mergeCell ref="AF11:AH12"/>
    <mergeCell ref="AI11:AJ12"/>
    <mergeCell ref="W11:W12"/>
    <mergeCell ref="X11:Y12"/>
    <mergeCell ref="Z11:AA12"/>
    <mergeCell ref="AB11:AC12"/>
    <mergeCell ref="AD11:AE12"/>
    <mergeCell ref="A9:A10"/>
    <mergeCell ref="B9:G10"/>
    <mergeCell ref="A11:A12"/>
    <mergeCell ref="B11:G12"/>
    <mergeCell ref="H11:H12"/>
    <mergeCell ref="I11:J12"/>
    <mergeCell ref="K11:K12"/>
    <mergeCell ref="L11:M12"/>
    <mergeCell ref="N11:S12"/>
    <mergeCell ref="T11:T12"/>
    <mergeCell ref="U9:V10"/>
    <mergeCell ref="H9:M10"/>
    <mergeCell ref="N9:N10"/>
    <mergeCell ref="O9:P10"/>
    <mergeCell ref="Q9:Q10"/>
    <mergeCell ref="R9:S10"/>
    <mergeCell ref="T9:T10"/>
    <mergeCell ref="A13:A14"/>
    <mergeCell ref="B13:G14"/>
    <mergeCell ref="H13:H14"/>
    <mergeCell ref="I13:J14"/>
    <mergeCell ref="K13:K14"/>
    <mergeCell ref="L13:M14"/>
    <mergeCell ref="N13:N14"/>
    <mergeCell ref="O13:P14"/>
    <mergeCell ref="U11:V12"/>
    <mergeCell ref="AF13:AH14"/>
    <mergeCell ref="AI13:AJ14"/>
    <mergeCell ref="B16:G17"/>
    <mergeCell ref="H16:M17"/>
    <mergeCell ref="N16:S17"/>
    <mergeCell ref="T16:Y17"/>
    <mergeCell ref="Z16:AE17"/>
    <mergeCell ref="AF16:AG17"/>
    <mergeCell ref="AH16:AI17"/>
    <mergeCell ref="AJ16:AK17"/>
    <mergeCell ref="Q13:Q14"/>
    <mergeCell ref="R13:S14"/>
    <mergeCell ref="T13:Y14"/>
    <mergeCell ref="Z13:AA14"/>
    <mergeCell ref="AB13:AC14"/>
    <mergeCell ref="AD13:AE14"/>
    <mergeCell ref="AL16:AN17"/>
    <mergeCell ref="AO16:AP17"/>
    <mergeCell ref="A18:A19"/>
    <mergeCell ref="B18:G19"/>
    <mergeCell ref="H18:M19"/>
    <mergeCell ref="N18:N19"/>
    <mergeCell ref="O18:P19"/>
    <mergeCell ref="Q18:Q19"/>
    <mergeCell ref="R18:S19"/>
    <mergeCell ref="T18:T19"/>
    <mergeCell ref="AD18:AE19"/>
    <mergeCell ref="AF18:AG19"/>
    <mergeCell ref="AH18:AI19"/>
    <mergeCell ref="AJ18:AK19"/>
    <mergeCell ref="AL18:AN19"/>
    <mergeCell ref="AO18:AP19"/>
    <mergeCell ref="U18:V19"/>
    <mergeCell ref="W18:W19"/>
    <mergeCell ref="X18:Y19"/>
    <mergeCell ref="Z18:Z19"/>
    <mergeCell ref="AA18:AB19"/>
    <mergeCell ref="AC18:AC19"/>
    <mergeCell ref="A22:A23"/>
    <mergeCell ref="B22:G23"/>
    <mergeCell ref="H22:H23"/>
    <mergeCell ref="I22:J23"/>
    <mergeCell ref="K22:K23"/>
    <mergeCell ref="L22:M23"/>
    <mergeCell ref="N22:N23"/>
    <mergeCell ref="O22:P23"/>
    <mergeCell ref="AA20:AB21"/>
    <mergeCell ref="N20:S21"/>
    <mergeCell ref="T20:T21"/>
    <mergeCell ref="U20:V21"/>
    <mergeCell ref="W20:W21"/>
    <mergeCell ref="X20:Y21"/>
    <mergeCell ref="Z20:Z21"/>
    <mergeCell ref="A20:A21"/>
    <mergeCell ref="B20:G21"/>
    <mergeCell ref="H20:H21"/>
    <mergeCell ref="I20:J21"/>
    <mergeCell ref="K20:K21"/>
    <mergeCell ref="L20:M21"/>
    <mergeCell ref="AO22:AP23"/>
    <mergeCell ref="Q22:Q23"/>
    <mergeCell ref="R22:S23"/>
    <mergeCell ref="T22:Y23"/>
    <mergeCell ref="Z22:Z23"/>
    <mergeCell ref="AA22:AB23"/>
    <mergeCell ref="AC22:AC23"/>
    <mergeCell ref="AL20:AN21"/>
    <mergeCell ref="AO20:AP21"/>
    <mergeCell ref="AC20:AC21"/>
    <mergeCell ref="AD20:AE21"/>
    <mergeCell ref="AF20:AG21"/>
    <mergeCell ref="AH20:AI21"/>
    <mergeCell ref="AJ20:AK21"/>
    <mergeCell ref="H24:H25"/>
    <mergeCell ref="I24:J25"/>
    <mergeCell ref="K24:K25"/>
    <mergeCell ref="L24:M25"/>
    <mergeCell ref="AD22:AE23"/>
    <mergeCell ref="AF22:AG23"/>
    <mergeCell ref="AH22:AI23"/>
    <mergeCell ref="AJ22:AK23"/>
    <mergeCell ref="AL22:AN23"/>
    <mergeCell ref="AL24:AN25"/>
    <mergeCell ref="AO24:AP25"/>
    <mergeCell ref="A29:R30"/>
    <mergeCell ref="T29:AG30"/>
    <mergeCell ref="B32:G33"/>
    <mergeCell ref="H32:M33"/>
    <mergeCell ref="N32:S33"/>
    <mergeCell ref="T32:Y33"/>
    <mergeCell ref="Z32:AA33"/>
    <mergeCell ref="AB32:AC33"/>
    <mergeCell ref="W24:W25"/>
    <mergeCell ref="X24:Y25"/>
    <mergeCell ref="Z24:AE25"/>
    <mergeCell ref="AF24:AG25"/>
    <mergeCell ref="AH24:AI25"/>
    <mergeCell ref="AJ24:AK25"/>
    <mergeCell ref="N24:N25"/>
    <mergeCell ref="O24:P25"/>
    <mergeCell ref="Q24:Q25"/>
    <mergeCell ref="R24:S25"/>
    <mergeCell ref="T24:T25"/>
    <mergeCell ref="U24:V25"/>
    <mergeCell ref="A24:A25"/>
    <mergeCell ref="B24:G25"/>
    <mergeCell ref="AD32:AE33"/>
    <mergeCell ref="T34:T35"/>
    <mergeCell ref="U34:V35"/>
    <mergeCell ref="AF32:AH33"/>
    <mergeCell ref="AI32:AJ33"/>
    <mergeCell ref="A34:A35"/>
    <mergeCell ref="B34:G35"/>
    <mergeCell ref="H34:M35"/>
    <mergeCell ref="N34:N35"/>
    <mergeCell ref="O34:P35"/>
    <mergeCell ref="Q34:Q35"/>
    <mergeCell ref="R34:S35"/>
    <mergeCell ref="AD34:AE35"/>
    <mergeCell ref="AF34:AH35"/>
    <mergeCell ref="AI34:AJ35"/>
    <mergeCell ref="W34:W35"/>
    <mergeCell ref="X34:Y35"/>
    <mergeCell ref="Z34:AA35"/>
    <mergeCell ref="AB34:AC35"/>
    <mergeCell ref="A38:A39"/>
    <mergeCell ref="B38:G39"/>
    <mergeCell ref="H38:H39"/>
    <mergeCell ref="I38:J39"/>
    <mergeCell ref="K38:K39"/>
    <mergeCell ref="L38:M39"/>
    <mergeCell ref="N38:N39"/>
    <mergeCell ref="T36:T37"/>
    <mergeCell ref="U36:V37"/>
    <mergeCell ref="A36:A37"/>
    <mergeCell ref="B36:G37"/>
    <mergeCell ref="H36:H37"/>
    <mergeCell ref="I36:J37"/>
    <mergeCell ref="K36:K37"/>
    <mergeCell ref="L36:M37"/>
    <mergeCell ref="N36:S37"/>
    <mergeCell ref="O38:P39"/>
    <mergeCell ref="Q38:Q39"/>
    <mergeCell ref="R38:S39"/>
    <mergeCell ref="T38:Y39"/>
    <mergeCell ref="Z38:AA39"/>
    <mergeCell ref="AB38:AC39"/>
    <mergeCell ref="AD36:AE37"/>
    <mergeCell ref="AF36:AH37"/>
    <mergeCell ref="AI36:AJ37"/>
    <mergeCell ref="W36:W37"/>
    <mergeCell ref="X36:Y37"/>
    <mergeCell ref="Z36:AA37"/>
    <mergeCell ref="AB36:AC37"/>
    <mergeCell ref="AD38:AE39"/>
    <mergeCell ref="AF38:AH39"/>
    <mergeCell ref="AI38:AJ39"/>
    <mergeCell ref="AO41:AP42"/>
    <mergeCell ref="A43:A44"/>
    <mergeCell ref="B43:G44"/>
    <mergeCell ref="H43:M44"/>
    <mergeCell ref="N43:N44"/>
    <mergeCell ref="O43:P44"/>
    <mergeCell ref="Q43:Q44"/>
    <mergeCell ref="R43:S44"/>
    <mergeCell ref="AO43:AP44"/>
    <mergeCell ref="AC43:AC44"/>
    <mergeCell ref="AD43:AE44"/>
    <mergeCell ref="AF43:AG44"/>
    <mergeCell ref="AH43:AI44"/>
    <mergeCell ref="AJ43:AK44"/>
    <mergeCell ref="AL43:AN44"/>
    <mergeCell ref="T43:T44"/>
    <mergeCell ref="U43:V44"/>
    <mergeCell ref="W43:W44"/>
    <mergeCell ref="X43:Y44"/>
    <mergeCell ref="Z43:Z44"/>
    <mergeCell ref="AA43:AB44"/>
    <mergeCell ref="B41:G42"/>
    <mergeCell ref="H41:M42"/>
    <mergeCell ref="N41:S42"/>
    <mergeCell ref="H45:H46"/>
    <mergeCell ref="I45:J46"/>
    <mergeCell ref="K45:K46"/>
    <mergeCell ref="L45:M46"/>
    <mergeCell ref="N45:S46"/>
    <mergeCell ref="T45:T46"/>
    <mergeCell ref="U45:V46"/>
    <mergeCell ref="AJ41:AK42"/>
    <mergeCell ref="AL41:AN42"/>
    <mergeCell ref="T41:Y42"/>
    <mergeCell ref="Z41:AE42"/>
    <mergeCell ref="AF41:AG42"/>
    <mergeCell ref="AH41:AI42"/>
    <mergeCell ref="AH45:AI46"/>
    <mergeCell ref="AJ45:AK46"/>
    <mergeCell ref="AL45:AN46"/>
    <mergeCell ref="AO45:AP46"/>
    <mergeCell ref="A47:A48"/>
    <mergeCell ref="B47:G48"/>
    <mergeCell ref="H47:H48"/>
    <mergeCell ref="I47:J48"/>
    <mergeCell ref="K47:K48"/>
    <mergeCell ref="W45:W46"/>
    <mergeCell ref="X45:Y46"/>
    <mergeCell ref="Z45:Z46"/>
    <mergeCell ref="AA45:AB46"/>
    <mergeCell ref="AC45:AC46"/>
    <mergeCell ref="AD45:AE46"/>
    <mergeCell ref="AJ47:AK48"/>
    <mergeCell ref="AL47:AN48"/>
    <mergeCell ref="AO47:AP48"/>
    <mergeCell ref="AC47:AC48"/>
    <mergeCell ref="AD47:AE48"/>
    <mergeCell ref="AF47:AG48"/>
    <mergeCell ref="AH47:AI48"/>
    <mergeCell ref="A45:A46"/>
    <mergeCell ref="B45:G46"/>
    <mergeCell ref="Z47:Z48"/>
    <mergeCell ref="AA47:AB48"/>
    <mergeCell ref="L47:M48"/>
    <mergeCell ref="N47:N48"/>
    <mergeCell ref="O47:P48"/>
    <mergeCell ref="Q47:Q48"/>
    <mergeCell ref="R47:S48"/>
    <mergeCell ref="T47:Y48"/>
    <mergeCell ref="AF45:AG46"/>
    <mergeCell ref="Q49:Q50"/>
    <mergeCell ref="R49:S50"/>
    <mergeCell ref="T49:T50"/>
    <mergeCell ref="U49:V50"/>
    <mergeCell ref="W49:W50"/>
    <mergeCell ref="AF57:AH58"/>
    <mergeCell ref="AI57:AJ58"/>
    <mergeCell ref="A49:A50"/>
    <mergeCell ref="B49:G50"/>
    <mergeCell ref="H49:H50"/>
    <mergeCell ref="I49:J50"/>
    <mergeCell ref="K49:K50"/>
    <mergeCell ref="L49:M50"/>
    <mergeCell ref="N49:N50"/>
    <mergeCell ref="H59:M60"/>
    <mergeCell ref="N59:N60"/>
    <mergeCell ref="O59:P60"/>
    <mergeCell ref="Q59:Q60"/>
    <mergeCell ref="R59:S60"/>
    <mergeCell ref="T59:T60"/>
    <mergeCell ref="AF59:AH60"/>
    <mergeCell ref="AO49:AP50"/>
    <mergeCell ref="A54:R55"/>
    <mergeCell ref="T54:AG55"/>
    <mergeCell ref="B57:G58"/>
    <mergeCell ref="H57:M58"/>
    <mergeCell ref="N57:S58"/>
    <mergeCell ref="T57:Y58"/>
    <mergeCell ref="Z57:AA58"/>
    <mergeCell ref="AB57:AC58"/>
    <mergeCell ref="AD57:AE58"/>
    <mergeCell ref="X49:Y50"/>
    <mergeCell ref="Z49:AE50"/>
    <mergeCell ref="AF49:AG50"/>
    <mergeCell ref="AH49:AI50"/>
    <mergeCell ref="AJ49:AK50"/>
    <mergeCell ref="AL49:AN50"/>
    <mergeCell ref="O49:P50"/>
    <mergeCell ref="AI59:AJ60"/>
    <mergeCell ref="A61:A62"/>
    <mergeCell ref="B61:G62"/>
    <mergeCell ref="H61:H62"/>
    <mergeCell ref="I61:J62"/>
    <mergeCell ref="K61:K62"/>
    <mergeCell ref="L61:M62"/>
    <mergeCell ref="N61:S62"/>
    <mergeCell ref="T61:T62"/>
    <mergeCell ref="U59:V60"/>
    <mergeCell ref="W59:W60"/>
    <mergeCell ref="X59:Y60"/>
    <mergeCell ref="Z59:AA60"/>
    <mergeCell ref="AB59:AC60"/>
    <mergeCell ref="AD59:AE60"/>
    <mergeCell ref="AF61:AH62"/>
    <mergeCell ref="AI61:AJ62"/>
    <mergeCell ref="W61:W62"/>
    <mergeCell ref="X61:Y62"/>
    <mergeCell ref="Z61:AA62"/>
    <mergeCell ref="AB61:AC62"/>
    <mergeCell ref="AD61:AE62"/>
    <mergeCell ref="A59:A60"/>
    <mergeCell ref="B59:G60"/>
    <mergeCell ref="A63:A64"/>
    <mergeCell ref="B63:G64"/>
    <mergeCell ref="H63:H64"/>
    <mergeCell ref="I63:J64"/>
    <mergeCell ref="K63:K64"/>
    <mergeCell ref="L63:M64"/>
    <mergeCell ref="N63:N64"/>
    <mergeCell ref="O63:P64"/>
    <mergeCell ref="U61:V62"/>
    <mergeCell ref="AF63:AH64"/>
    <mergeCell ref="AI63:AJ64"/>
    <mergeCell ref="B66:G67"/>
    <mergeCell ref="H66:M67"/>
    <mergeCell ref="N66:S67"/>
    <mergeCell ref="T66:Y67"/>
    <mergeCell ref="Z66:AE67"/>
    <mergeCell ref="AF66:AG67"/>
    <mergeCell ref="AH66:AI67"/>
    <mergeCell ref="AJ66:AK67"/>
    <mergeCell ref="Q63:Q64"/>
    <mergeCell ref="R63:S64"/>
    <mergeCell ref="T63:Y64"/>
    <mergeCell ref="Z63:AA64"/>
    <mergeCell ref="AB63:AC64"/>
    <mergeCell ref="AD63:AE64"/>
    <mergeCell ref="AL66:AN67"/>
    <mergeCell ref="AO66:AP67"/>
    <mergeCell ref="A68:A69"/>
    <mergeCell ref="B68:G69"/>
    <mergeCell ref="H68:M69"/>
    <mergeCell ref="N68:N69"/>
    <mergeCell ref="O68:P69"/>
    <mergeCell ref="Q68:Q69"/>
    <mergeCell ref="R68:S69"/>
    <mergeCell ref="T68:T69"/>
    <mergeCell ref="AD68:AE69"/>
    <mergeCell ref="AF68:AG69"/>
    <mergeCell ref="AH68:AI69"/>
    <mergeCell ref="AJ68:AK69"/>
    <mergeCell ref="AL68:AN69"/>
    <mergeCell ref="AO68:AP69"/>
    <mergeCell ref="U68:V69"/>
    <mergeCell ref="W68:W69"/>
    <mergeCell ref="X68:Y69"/>
    <mergeCell ref="Z68:Z69"/>
    <mergeCell ref="AA68:AB69"/>
    <mergeCell ref="AC68:AC69"/>
    <mergeCell ref="A72:A73"/>
    <mergeCell ref="B72:G73"/>
    <mergeCell ref="H72:H73"/>
    <mergeCell ref="I72:J73"/>
    <mergeCell ref="K72:K73"/>
    <mergeCell ref="L72:M73"/>
    <mergeCell ref="N72:N73"/>
    <mergeCell ref="O72:P73"/>
    <mergeCell ref="AA70:AB71"/>
    <mergeCell ref="N70:S71"/>
    <mergeCell ref="T70:T71"/>
    <mergeCell ref="U70:V71"/>
    <mergeCell ref="W70:W71"/>
    <mergeCell ref="X70:Y71"/>
    <mergeCell ref="Z70:Z71"/>
    <mergeCell ref="A70:A71"/>
    <mergeCell ref="B70:G71"/>
    <mergeCell ref="H70:H71"/>
    <mergeCell ref="I70:J71"/>
    <mergeCell ref="K70:K71"/>
    <mergeCell ref="L70:M71"/>
    <mergeCell ref="AO72:AP73"/>
    <mergeCell ref="Q72:Q73"/>
    <mergeCell ref="R72:S73"/>
    <mergeCell ref="T72:Y73"/>
    <mergeCell ref="Z72:Z73"/>
    <mergeCell ref="AA72:AB73"/>
    <mergeCell ref="AC72:AC73"/>
    <mergeCell ref="AL70:AN71"/>
    <mergeCell ref="AO70:AP71"/>
    <mergeCell ref="AC70:AC71"/>
    <mergeCell ref="AD70:AE71"/>
    <mergeCell ref="AF70:AG71"/>
    <mergeCell ref="AH70:AI71"/>
    <mergeCell ref="AJ70:AK71"/>
    <mergeCell ref="H74:H75"/>
    <mergeCell ref="I74:J75"/>
    <mergeCell ref="K74:K75"/>
    <mergeCell ref="L74:M75"/>
    <mergeCell ref="AD72:AE73"/>
    <mergeCell ref="AF72:AG73"/>
    <mergeCell ref="AH72:AI73"/>
    <mergeCell ref="AJ72:AK73"/>
    <mergeCell ref="AL72:AN73"/>
    <mergeCell ref="AL74:AN75"/>
    <mergeCell ref="AO74:AP75"/>
    <mergeCell ref="A77:AP78"/>
    <mergeCell ref="A80:R81"/>
    <mergeCell ref="T80:AG81"/>
    <mergeCell ref="B83:G84"/>
    <mergeCell ref="H83:M84"/>
    <mergeCell ref="N83:S84"/>
    <mergeCell ref="T83:Y84"/>
    <mergeCell ref="Z83:AA84"/>
    <mergeCell ref="W74:W75"/>
    <mergeCell ref="X74:Y75"/>
    <mergeCell ref="Z74:AE75"/>
    <mergeCell ref="AF74:AG75"/>
    <mergeCell ref="AH74:AI75"/>
    <mergeCell ref="AJ74:AK75"/>
    <mergeCell ref="N74:N75"/>
    <mergeCell ref="O74:P75"/>
    <mergeCell ref="Q74:Q75"/>
    <mergeCell ref="R74:S75"/>
    <mergeCell ref="T74:T75"/>
    <mergeCell ref="U74:V75"/>
    <mergeCell ref="A74:A75"/>
    <mergeCell ref="B74:G75"/>
    <mergeCell ref="AB83:AC84"/>
    <mergeCell ref="R85:S86"/>
    <mergeCell ref="T85:T86"/>
    <mergeCell ref="U85:V86"/>
    <mergeCell ref="AD83:AE84"/>
    <mergeCell ref="AF83:AH84"/>
    <mergeCell ref="AI83:AJ84"/>
    <mergeCell ref="A85:A86"/>
    <mergeCell ref="B85:G86"/>
    <mergeCell ref="H85:M86"/>
    <mergeCell ref="N85:N86"/>
    <mergeCell ref="O85:P86"/>
    <mergeCell ref="Q85:Q86"/>
    <mergeCell ref="AB85:AC86"/>
    <mergeCell ref="AD85:AE86"/>
    <mergeCell ref="AF85:AH86"/>
    <mergeCell ref="AI85:AJ86"/>
    <mergeCell ref="W85:W86"/>
    <mergeCell ref="X85:Y86"/>
    <mergeCell ref="Z85:AA86"/>
    <mergeCell ref="A89:A90"/>
    <mergeCell ref="B89:G90"/>
    <mergeCell ref="H89:H90"/>
    <mergeCell ref="I89:J90"/>
    <mergeCell ref="K89:K90"/>
    <mergeCell ref="L89:M90"/>
    <mergeCell ref="N87:S88"/>
    <mergeCell ref="T87:T88"/>
    <mergeCell ref="U87:V88"/>
    <mergeCell ref="A87:A88"/>
    <mergeCell ref="B87:G88"/>
    <mergeCell ref="H87:H88"/>
    <mergeCell ref="I87:J88"/>
    <mergeCell ref="K87:K88"/>
    <mergeCell ref="L87:M88"/>
    <mergeCell ref="N89:N90"/>
    <mergeCell ref="O89:P90"/>
    <mergeCell ref="Q89:Q90"/>
    <mergeCell ref="R89:S90"/>
    <mergeCell ref="T89:Y90"/>
    <mergeCell ref="Z89:AA90"/>
    <mergeCell ref="AB87:AC88"/>
    <mergeCell ref="AD87:AE88"/>
    <mergeCell ref="AF87:AH88"/>
    <mergeCell ref="AH92:AI93"/>
    <mergeCell ref="AI87:AJ88"/>
    <mergeCell ref="W87:W88"/>
    <mergeCell ref="X87:Y88"/>
    <mergeCell ref="Z87:AA88"/>
    <mergeCell ref="AB89:AC90"/>
    <mergeCell ref="AD89:AE90"/>
    <mergeCell ref="AF89:AH90"/>
    <mergeCell ref="AI89:AJ90"/>
    <mergeCell ref="AJ92:AK93"/>
    <mergeCell ref="AL92:AN93"/>
    <mergeCell ref="AO92:AP93"/>
    <mergeCell ref="A94:A95"/>
    <mergeCell ref="B94:G95"/>
    <mergeCell ref="H94:M95"/>
    <mergeCell ref="N94:N95"/>
    <mergeCell ref="O94:P95"/>
    <mergeCell ref="Q94:Q95"/>
    <mergeCell ref="B92:G93"/>
    <mergeCell ref="H92:M93"/>
    <mergeCell ref="N92:S93"/>
    <mergeCell ref="T92:Y93"/>
    <mergeCell ref="Z92:AE93"/>
    <mergeCell ref="AF92:AG93"/>
    <mergeCell ref="A96:A97"/>
    <mergeCell ref="B96:G97"/>
    <mergeCell ref="H96:H97"/>
    <mergeCell ref="I96:J97"/>
    <mergeCell ref="K96:K97"/>
    <mergeCell ref="L96:M97"/>
    <mergeCell ref="N96:S97"/>
    <mergeCell ref="T96:T97"/>
    <mergeCell ref="AA94:AB95"/>
    <mergeCell ref="R94:S95"/>
    <mergeCell ref="T94:T95"/>
    <mergeCell ref="U94:V95"/>
    <mergeCell ref="W94:W95"/>
    <mergeCell ref="X94:Y95"/>
    <mergeCell ref="Z94:Z95"/>
    <mergeCell ref="AO96:AP97"/>
    <mergeCell ref="U96:V97"/>
    <mergeCell ref="W96:W97"/>
    <mergeCell ref="X96:Y97"/>
    <mergeCell ref="Z96:Z97"/>
    <mergeCell ref="AA96:AB97"/>
    <mergeCell ref="AC96:AC97"/>
    <mergeCell ref="AL94:AN95"/>
    <mergeCell ref="AO94:AP95"/>
    <mergeCell ref="AC94:AC95"/>
    <mergeCell ref="AD94:AE95"/>
    <mergeCell ref="AF94:AG95"/>
    <mergeCell ref="AH94:AI95"/>
    <mergeCell ref="AJ94:AK95"/>
    <mergeCell ref="H98:H99"/>
    <mergeCell ref="I98:J99"/>
    <mergeCell ref="K98:K99"/>
    <mergeCell ref="L98:M99"/>
    <mergeCell ref="AD96:AE97"/>
    <mergeCell ref="AF96:AG97"/>
    <mergeCell ref="AH96:AI97"/>
    <mergeCell ref="AJ96:AK97"/>
    <mergeCell ref="AL96:AN97"/>
    <mergeCell ref="AL98:AN99"/>
    <mergeCell ref="AO98:AP99"/>
    <mergeCell ref="A100:A101"/>
    <mergeCell ref="B100:G101"/>
    <mergeCell ref="H100:H101"/>
    <mergeCell ref="I100:J101"/>
    <mergeCell ref="K100:K101"/>
    <mergeCell ref="L100:M101"/>
    <mergeCell ref="N100:N101"/>
    <mergeCell ref="O100:P101"/>
    <mergeCell ref="AA98:AB99"/>
    <mergeCell ref="AC98:AC99"/>
    <mergeCell ref="AD98:AE99"/>
    <mergeCell ref="AF98:AG99"/>
    <mergeCell ref="AH98:AI99"/>
    <mergeCell ref="AJ98:AK99"/>
    <mergeCell ref="N98:N99"/>
    <mergeCell ref="O98:P99"/>
    <mergeCell ref="Q98:Q99"/>
    <mergeCell ref="R98:S99"/>
    <mergeCell ref="T98:Y99"/>
    <mergeCell ref="Z98:Z99"/>
    <mergeCell ref="A98:A99"/>
    <mergeCell ref="B98:G99"/>
    <mergeCell ref="Z100:AE101"/>
    <mergeCell ref="AF100:AG101"/>
    <mergeCell ref="AH100:AI101"/>
    <mergeCell ref="AJ100:AK101"/>
    <mergeCell ref="AL100:AN101"/>
    <mergeCell ref="AO100:AP101"/>
    <mergeCell ref="Q100:Q101"/>
    <mergeCell ref="R100:S101"/>
    <mergeCell ref="T100:T101"/>
    <mergeCell ref="U100:V101"/>
    <mergeCell ref="W100:W101"/>
    <mergeCell ref="X100:Y101"/>
    <mergeCell ref="AI112:AJ113"/>
    <mergeCell ref="W112:W113"/>
    <mergeCell ref="X112:Y113"/>
    <mergeCell ref="Z112:AA113"/>
    <mergeCell ref="AB112:AC113"/>
    <mergeCell ref="AD112:AE113"/>
    <mergeCell ref="A105:R106"/>
    <mergeCell ref="T105:AG106"/>
    <mergeCell ref="B108:G109"/>
    <mergeCell ref="H108:M109"/>
    <mergeCell ref="N108:S109"/>
    <mergeCell ref="T108:Y109"/>
    <mergeCell ref="Z108:AA109"/>
    <mergeCell ref="AB108:AC109"/>
    <mergeCell ref="AD108:AE109"/>
    <mergeCell ref="AF108:AH109"/>
    <mergeCell ref="AI108:AJ109"/>
    <mergeCell ref="A110:A111"/>
    <mergeCell ref="B110:G111"/>
    <mergeCell ref="H110:M111"/>
    <mergeCell ref="N110:N111"/>
    <mergeCell ref="O110:P111"/>
    <mergeCell ref="Q110:Q111"/>
    <mergeCell ref="R110:S111"/>
    <mergeCell ref="T110:T111"/>
    <mergeCell ref="U110:V111"/>
    <mergeCell ref="AI110:AJ111"/>
    <mergeCell ref="W110:W111"/>
    <mergeCell ref="X110:Y111"/>
    <mergeCell ref="Z110:AA111"/>
    <mergeCell ref="AB110:AC111"/>
    <mergeCell ref="AD110:AE111"/>
    <mergeCell ref="AF110:AH111"/>
    <mergeCell ref="B114:G115"/>
    <mergeCell ref="H114:H115"/>
    <mergeCell ref="I114:J115"/>
    <mergeCell ref="K114:K115"/>
    <mergeCell ref="L114:M115"/>
    <mergeCell ref="N114:N115"/>
    <mergeCell ref="O114:P115"/>
    <mergeCell ref="Q114:Q115"/>
    <mergeCell ref="U112:V113"/>
    <mergeCell ref="AF112:AH113"/>
    <mergeCell ref="A112:A113"/>
    <mergeCell ref="B112:G113"/>
    <mergeCell ref="H112:H113"/>
    <mergeCell ref="I112:J113"/>
    <mergeCell ref="K112:K113"/>
    <mergeCell ref="L112:M113"/>
    <mergeCell ref="N112:S113"/>
    <mergeCell ref="T112:T113"/>
    <mergeCell ref="A119:A120"/>
    <mergeCell ref="B119:G120"/>
    <mergeCell ref="H119:M120"/>
    <mergeCell ref="N119:N120"/>
    <mergeCell ref="O119:P120"/>
    <mergeCell ref="Q119:Q120"/>
    <mergeCell ref="R119:S120"/>
    <mergeCell ref="T119:T120"/>
    <mergeCell ref="AI114:AJ115"/>
    <mergeCell ref="B117:G118"/>
    <mergeCell ref="H117:M118"/>
    <mergeCell ref="N117:S118"/>
    <mergeCell ref="T117:Y118"/>
    <mergeCell ref="Z117:AE118"/>
    <mergeCell ref="AF117:AG118"/>
    <mergeCell ref="AH117:AI118"/>
    <mergeCell ref="AJ117:AK118"/>
    <mergeCell ref="R114:S115"/>
    <mergeCell ref="T114:Y115"/>
    <mergeCell ref="Z114:AA115"/>
    <mergeCell ref="AB114:AC115"/>
    <mergeCell ref="AD114:AE115"/>
    <mergeCell ref="AF114:AH115"/>
    <mergeCell ref="A114:A115"/>
    <mergeCell ref="AO119:AP120"/>
    <mergeCell ref="U119:V120"/>
    <mergeCell ref="W119:W120"/>
    <mergeCell ref="X119:Y120"/>
    <mergeCell ref="Z119:Z120"/>
    <mergeCell ref="AA119:AB120"/>
    <mergeCell ref="AC119:AC120"/>
    <mergeCell ref="AL117:AN118"/>
    <mergeCell ref="AO117:AP118"/>
    <mergeCell ref="H121:H122"/>
    <mergeCell ref="I121:J122"/>
    <mergeCell ref="K121:K122"/>
    <mergeCell ref="L121:M122"/>
    <mergeCell ref="AD119:AE120"/>
    <mergeCell ref="AF119:AG120"/>
    <mergeCell ref="AH119:AI120"/>
    <mergeCell ref="AJ119:AK120"/>
    <mergeCell ref="AL119:AN120"/>
    <mergeCell ref="AL121:AN122"/>
    <mergeCell ref="AO121:AP122"/>
    <mergeCell ref="A123:A124"/>
    <mergeCell ref="B123:G124"/>
    <mergeCell ref="H123:H124"/>
    <mergeCell ref="I123:J124"/>
    <mergeCell ref="K123:K124"/>
    <mergeCell ref="L123:M124"/>
    <mergeCell ref="N123:N124"/>
    <mergeCell ref="O123:P124"/>
    <mergeCell ref="AA121:AB122"/>
    <mergeCell ref="AC121:AC122"/>
    <mergeCell ref="AD121:AE122"/>
    <mergeCell ref="AF121:AG122"/>
    <mergeCell ref="AH121:AI122"/>
    <mergeCell ref="AJ121:AK122"/>
    <mergeCell ref="N121:S122"/>
    <mergeCell ref="T121:T122"/>
    <mergeCell ref="U121:V122"/>
    <mergeCell ref="W121:W122"/>
    <mergeCell ref="X121:Y122"/>
    <mergeCell ref="Z121:Z122"/>
    <mergeCell ref="A121:A122"/>
    <mergeCell ref="B121:G122"/>
    <mergeCell ref="AJ123:AK124"/>
    <mergeCell ref="A125:A126"/>
    <mergeCell ref="B125:G126"/>
    <mergeCell ref="H125:H126"/>
    <mergeCell ref="I125:J126"/>
    <mergeCell ref="K125:K126"/>
    <mergeCell ref="L125:M126"/>
    <mergeCell ref="AD123:AE124"/>
    <mergeCell ref="AF123:AG124"/>
    <mergeCell ref="AH123:AI124"/>
    <mergeCell ref="W125:W126"/>
    <mergeCell ref="X125:Y126"/>
    <mergeCell ref="Z125:AE126"/>
    <mergeCell ref="AF125:AG126"/>
    <mergeCell ref="AH125:AI126"/>
    <mergeCell ref="AJ125:AK126"/>
    <mergeCell ref="N125:N126"/>
    <mergeCell ref="O125:P126"/>
    <mergeCell ref="Q125:Q126"/>
    <mergeCell ref="R125:S126"/>
    <mergeCell ref="T125:T126"/>
    <mergeCell ref="U125:V126"/>
    <mergeCell ref="AL123:AN124"/>
    <mergeCell ref="AO123:AP124"/>
    <mergeCell ref="Q123:Q124"/>
    <mergeCell ref="R123:S124"/>
    <mergeCell ref="T123:Y124"/>
    <mergeCell ref="Z123:Z124"/>
    <mergeCell ref="AA123:AB124"/>
    <mergeCell ref="AC123:AC124"/>
    <mergeCell ref="AL125:AN126"/>
    <mergeCell ref="AO125:AP126"/>
  </mergeCells>
  <phoneticPr fontId="3"/>
  <printOptions horizontalCentered="1"/>
  <pageMargins left="0" right="0" top="0.59055118110236227" bottom="0.19685039370078741" header="0.31496062992125984" footer="0"/>
  <pageSetup paperSize="9" orientation="portrait" r:id="rId1"/>
  <rowBreaks count="1" manualBreakCount="1">
    <brk id="7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50"/>
  <sheetViews>
    <sheetView view="pageBreakPreview" zoomScaleNormal="100" zoomScaleSheetLayoutView="100" workbookViewId="0">
      <selection sqref="A1:AJ1"/>
    </sheetView>
  </sheetViews>
  <sheetFormatPr defaultColWidth="2.875" defaultRowHeight="13.5"/>
  <cols>
    <col min="1" max="34" width="2.875" customWidth="1"/>
  </cols>
  <sheetData>
    <row r="1" spans="1:36" ht="18.75" customHeight="1">
      <c r="A1" s="218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19"/>
      <c r="AJ1" s="219"/>
    </row>
    <row r="2" spans="1:36" ht="18.75" customHeight="1">
      <c r="A2" s="202" t="s">
        <v>104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19"/>
      <c r="AJ2" s="219"/>
    </row>
    <row r="3" spans="1:36" ht="18.75" customHeight="1">
      <c r="A3" s="258" t="s">
        <v>105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19"/>
      <c r="AJ3" s="219"/>
    </row>
    <row r="4" spans="1:36" ht="10.5" customHeight="1">
      <c r="B4" s="21"/>
      <c r="C4" s="20"/>
      <c r="D4" s="20"/>
      <c r="E4" s="20"/>
      <c r="F4" s="20"/>
      <c r="G4" s="20"/>
      <c r="H4" s="20"/>
      <c r="I4" s="20"/>
      <c r="J4" s="2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6" ht="10.15" customHeight="1">
      <c r="A5" s="31"/>
      <c r="B5" s="31"/>
      <c r="C5" s="31"/>
      <c r="D5" s="313" t="s">
        <v>106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281"/>
      <c r="P5" s="21"/>
      <c r="Q5" s="31"/>
      <c r="R5" s="31"/>
      <c r="S5" s="31"/>
      <c r="T5" s="31"/>
      <c r="U5" s="31"/>
      <c r="V5" s="313" t="s">
        <v>107</v>
      </c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281"/>
      <c r="AH5" s="21"/>
    </row>
    <row r="6" spans="1:36" ht="10.15" customHeight="1">
      <c r="A6" s="31"/>
      <c r="B6" s="31"/>
      <c r="C6" s="31"/>
      <c r="D6" s="282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283"/>
      <c r="P6" s="21"/>
      <c r="Q6" s="31"/>
      <c r="R6" s="31"/>
      <c r="S6" s="31"/>
      <c r="T6" s="31"/>
      <c r="U6" s="31"/>
      <c r="V6" s="282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283"/>
      <c r="AH6" s="21"/>
    </row>
    <row r="7" spans="1:36" ht="10.15" customHeight="1">
      <c r="A7" s="20"/>
      <c r="B7" s="20"/>
      <c r="C7" s="20"/>
      <c r="N7" s="20"/>
      <c r="O7" s="20"/>
      <c r="P7" s="20"/>
      <c r="Q7" s="20"/>
      <c r="R7" s="20"/>
      <c r="S7" s="20"/>
      <c r="T7" s="20"/>
      <c r="U7" s="20"/>
      <c r="AF7" s="20"/>
      <c r="AG7" s="20"/>
      <c r="AH7" s="20"/>
    </row>
    <row r="8" spans="1:36" ht="10.15" customHeight="1">
      <c r="A8" s="20"/>
      <c r="B8" s="20"/>
      <c r="C8" s="20"/>
      <c r="F8" s="32"/>
      <c r="G8" s="202">
        <v>1</v>
      </c>
      <c r="H8" s="208" t="s">
        <v>108</v>
      </c>
      <c r="I8" s="173"/>
      <c r="J8" s="262" t="s">
        <v>296</v>
      </c>
      <c r="K8" s="174"/>
      <c r="L8" s="174"/>
      <c r="M8" s="174"/>
      <c r="N8" s="174"/>
      <c r="O8" s="209"/>
      <c r="P8" s="33"/>
      <c r="Q8" s="34"/>
      <c r="R8" s="34"/>
      <c r="S8" s="20"/>
      <c r="T8" s="20"/>
      <c r="U8" s="20"/>
      <c r="X8" s="32"/>
      <c r="Y8" s="202">
        <v>1</v>
      </c>
      <c r="Z8" s="208" t="s">
        <v>109</v>
      </c>
      <c r="AA8" s="173"/>
      <c r="AB8" s="262" t="s">
        <v>312</v>
      </c>
      <c r="AC8" s="174"/>
      <c r="AD8" s="174"/>
      <c r="AE8" s="174"/>
      <c r="AF8" s="174"/>
      <c r="AG8" s="209"/>
      <c r="AH8" s="33"/>
    </row>
    <row r="9" spans="1:36" ht="10.15" customHeight="1">
      <c r="A9" s="20"/>
      <c r="B9" s="20"/>
      <c r="C9" s="20"/>
      <c r="F9" s="35"/>
      <c r="G9" s="202"/>
      <c r="H9" s="260"/>
      <c r="I9" s="261"/>
      <c r="J9" s="263"/>
      <c r="K9" s="206"/>
      <c r="L9" s="206"/>
      <c r="M9" s="206"/>
      <c r="N9" s="206"/>
      <c r="O9" s="211"/>
      <c r="P9" s="33"/>
      <c r="Q9" s="34"/>
      <c r="R9" s="34"/>
      <c r="S9" s="20"/>
      <c r="T9" s="20"/>
      <c r="U9" s="20"/>
      <c r="X9" s="35"/>
      <c r="Y9" s="202"/>
      <c r="Z9" s="260"/>
      <c r="AA9" s="261"/>
      <c r="AB9" s="263"/>
      <c r="AC9" s="206"/>
      <c r="AD9" s="206"/>
      <c r="AE9" s="206"/>
      <c r="AF9" s="206"/>
      <c r="AG9" s="211"/>
      <c r="AH9" s="33"/>
    </row>
    <row r="10" spans="1:36" ht="10.15" customHeight="1">
      <c r="A10" s="21"/>
      <c r="B10" s="36"/>
      <c r="C10" s="21"/>
      <c r="D10" s="32"/>
      <c r="E10" s="270" t="s">
        <v>6</v>
      </c>
      <c r="F10" s="37"/>
      <c r="G10" s="202">
        <v>2</v>
      </c>
      <c r="H10" s="208" t="s">
        <v>110</v>
      </c>
      <c r="I10" s="173"/>
      <c r="J10" s="262" t="s">
        <v>324</v>
      </c>
      <c r="K10" s="174"/>
      <c r="L10" s="174"/>
      <c r="M10" s="174"/>
      <c r="N10" s="174"/>
      <c r="O10" s="209"/>
      <c r="P10" s="23"/>
      <c r="Q10" s="20"/>
      <c r="R10" s="20"/>
      <c r="S10" s="21"/>
      <c r="T10" s="36"/>
      <c r="U10" s="21"/>
      <c r="V10" s="32"/>
      <c r="W10" s="270" t="s">
        <v>8</v>
      </c>
      <c r="X10" s="37"/>
      <c r="Y10" s="202">
        <v>2</v>
      </c>
      <c r="Z10" s="208" t="s">
        <v>111</v>
      </c>
      <c r="AA10" s="173"/>
      <c r="AB10" s="262" t="s">
        <v>300</v>
      </c>
      <c r="AC10" s="174"/>
      <c r="AD10" s="174"/>
      <c r="AE10" s="174"/>
      <c r="AF10" s="174"/>
      <c r="AG10" s="209"/>
      <c r="AH10" s="23"/>
    </row>
    <row r="11" spans="1:36" ht="10.15" customHeight="1" thickBot="1">
      <c r="A11" s="21"/>
      <c r="B11" s="36"/>
      <c r="C11" s="21"/>
      <c r="D11" s="38"/>
      <c r="E11" s="271"/>
      <c r="F11" s="35"/>
      <c r="G11" s="202"/>
      <c r="H11" s="260"/>
      <c r="I11" s="261"/>
      <c r="J11" s="263"/>
      <c r="K11" s="206"/>
      <c r="L11" s="206"/>
      <c r="M11" s="206"/>
      <c r="N11" s="206"/>
      <c r="O11" s="211"/>
      <c r="P11" s="23"/>
      <c r="Q11" s="20"/>
      <c r="R11" s="20"/>
      <c r="S11" s="21"/>
      <c r="T11" s="36"/>
      <c r="U11" s="21"/>
      <c r="V11" s="38"/>
      <c r="W11" s="271"/>
      <c r="X11" s="35"/>
      <c r="Y11" s="202"/>
      <c r="Z11" s="260"/>
      <c r="AA11" s="261"/>
      <c r="AB11" s="263"/>
      <c r="AC11" s="206"/>
      <c r="AD11" s="206"/>
      <c r="AE11" s="206"/>
      <c r="AF11" s="206"/>
      <c r="AG11" s="211"/>
      <c r="AH11" s="23"/>
    </row>
    <row r="12" spans="1:36" ht="10.15" customHeight="1">
      <c r="A12" s="21"/>
      <c r="B12" s="20"/>
      <c r="C12" s="21"/>
      <c r="D12" s="39"/>
      <c r="E12" s="40"/>
      <c r="F12" s="37"/>
      <c r="G12" s="302" t="s">
        <v>10</v>
      </c>
      <c r="H12" s="303" t="s">
        <v>112</v>
      </c>
      <c r="I12" s="304"/>
      <c r="J12" s="307" t="s">
        <v>325</v>
      </c>
      <c r="K12" s="308"/>
      <c r="L12" s="308"/>
      <c r="M12" s="308"/>
      <c r="N12" s="308"/>
      <c r="O12" s="308"/>
      <c r="P12" s="264" t="s">
        <v>113</v>
      </c>
      <c r="Q12" s="265"/>
      <c r="R12" s="266"/>
      <c r="S12" s="21"/>
      <c r="T12" s="20"/>
      <c r="U12" s="21"/>
      <c r="V12" s="39"/>
      <c r="W12" s="40"/>
      <c r="X12" s="37"/>
      <c r="Y12" s="302" t="s">
        <v>10</v>
      </c>
      <c r="Z12" s="303" t="s">
        <v>114</v>
      </c>
      <c r="AA12" s="304"/>
      <c r="AB12" s="307" t="s">
        <v>337</v>
      </c>
      <c r="AC12" s="308"/>
      <c r="AD12" s="308"/>
      <c r="AE12" s="308"/>
      <c r="AF12" s="308"/>
      <c r="AG12" s="309"/>
      <c r="AH12" s="264" t="s">
        <v>113</v>
      </c>
      <c r="AI12" s="265"/>
      <c r="AJ12" s="266"/>
    </row>
    <row r="13" spans="1:36" ht="10.15" customHeight="1" thickBot="1">
      <c r="A13" s="21"/>
      <c r="B13" s="20"/>
      <c r="C13" s="21"/>
      <c r="D13" s="39"/>
      <c r="E13" s="40"/>
      <c r="F13" s="32"/>
      <c r="G13" s="302"/>
      <c r="H13" s="305"/>
      <c r="I13" s="306"/>
      <c r="J13" s="310"/>
      <c r="K13" s="311"/>
      <c r="L13" s="311"/>
      <c r="M13" s="311"/>
      <c r="N13" s="311"/>
      <c r="O13" s="311"/>
      <c r="P13" s="267"/>
      <c r="Q13" s="268"/>
      <c r="R13" s="269"/>
      <c r="S13" s="21"/>
      <c r="T13" s="20"/>
      <c r="U13" s="21"/>
      <c r="V13" s="39"/>
      <c r="W13" s="40"/>
      <c r="X13" s="32"/>
      <c r="Y13" s="302"/>
      <c r="Z13" s="305"/>
      <c r="AA13" s="306"/>
      <c r="AB13" s="310"/>
      <c r="AC13" s="311"/>
      <c r="AD13" s="311"/>
      <c r="AE13" s="311"/>
      <c r="AF13" s="311"/>
      <c r="AG13" s="312"/>
      <c r="AH13" s="267"/>
      <c r="AI13" s="268"/>
      <c r="AJ13" s="269"/>
    </row>
    <row r="14" spans="1:36" ht="10.15" customHeight="1">
      <c r="A14" s="280" t="s">
        <v>115</v>
      </c>
      <c r="B14" s="281"/>
      <c r="C14" s="21"/>
      <c r="D14" s="284" t="s">
        <v>116</v>
      </c>
      <c r="E14" s="40"/>
      <c r="F14" s="32"/>
      <c r="G14" s="41"/>
      <c r="H14" s="42"/>
      <c r="I14" s="42"/>
      <c r="J14" s="20"/>
      <c r="K14" s="20"/>
      <c r="L14" s="20"/>
      <c r="M14" s="20"/>
      <c r="N14" s="20"/>
      <c r="O14" s="20"/>
      <c r="P14" s="20"/>
      <c r="Q14" s="20"/>
      <c r="R14" s="20"/>
      <c r="S14" s="280" t="s">
        <v>117</v>
      </c>
      <c r="T14" s="281"/>
      <c r="U14" s="21"/>
      <c r="V14" s="284" t="s">
        <v>116</v>
      </c>
      <c r="W14" s="40"/>
      <c r="X14" s="32"/>
      <c r="Y14" s="41"/>
      <c r="Z14" s="43"/>
      <c r="AA14" s="43"/>
      <c r="AB14" s="20"/>
      <c r="AC14" s="20"/>
      <c r="AD14" s="20"/>
      <c r="AE14" s="20"/>
      <c r="AF14" s="20"/>
      <c r="AG14" s="20"/>
      <c r="AH14" s="20"/>
    </row>
    <row r="15" spans="1:36" ht="10.15" customHeight="1">
      <c r="A15" s="282"/>
      <c r="B15" s="283"/>
      <c r="C15" s="44"/>
      <c r="D15" s="285"/>
      <c r="E15" s="40"/>
      <c r="F15" s="32"/>
      <c r="H15" s="42"/>
      <c r="I15" s="42"/>
      <c r="J15" s="20"/>
      <c r="K15" s="20"/>
      <c r="L15" s="20"/>
      <c r="M15" s="20"/>
      <c r="N15" s="20"/>
      <c r="O15" s="20"/>
      <c r="P15" s="20"/>
      <c r="Q15" s="20"/>
      <c r="R15" s="20"/>
      <c r="S15" s="282"/>
      <c r="T15" s="283"/>
      <c r="U15" s="44"/>
      <c r="V15" s="285"/>
      <c r="W15" s="40"/>
      <c r="X15" s="32"/>
      <c r="Z15" s="43"/>
      <c r="AA15" s="43"/>
      <c r="AB15" s="20"/>
      <c r="AC15" s="20"/>
      <c r="AD15" s="20"/>
      <c r="AE15" s="20"/>
      <c r="AF15" s="20"/>
      <c r="AG15" s="20"/>
      <c r="AH15" s="20"/>
    </row>
    <row r="16" spans="1:36" ht="10.15" customHeight="1">
      <c r="A16" s="45"/>
      <c r="B16" s="36"/>
      <c r="C16" s="46"/>
      <c r="D16" s="47"/>
      <c r="E16" s="40"/>
      <c r="F16" s="32"/>
      <c r="G16" s="202">
        <v>4</v>
      </c>
      <c r="H16" s="208" t="s">
        <v>118</v>
      </c>
      <c r="I16" s="323"/>
      <c r="J16" s="262" t="s">
        <v>326</v>
      </c>
      <c r="K16" s="174"/>
      <c r="L16" s="174"/>
      <c r="M16" s="174"/>
      <c r="N16" s="174"/>
      <c r="O16" s="209"/>
      <c r="P16" s="34"/>
      <c r="Q16" s="20"/>
      <c r="R16" s="20"/>
      <c r="S16" s="45"/>
      <c r="T16" s="36"/>
      <c r="U16" s="46"/>
      <c r="V16" s="47"/>
      <c r="W16" s="40"/>
      <c r="X16" s="32"/>
      <c r="Y16" s="202">
        <v>4</v>
      </c>
      <c r="Z16" s="208" t="s">
        <v>119</v>
      </c>
      <c r="AA16" s="173"/>
      <c r="AB16" s="262" t="s">
        <v>338</v>
      </c>
      <c r="AC16" s="174"/>
      <c r="AD16" s="174"/>
      <c r="AE16" s="174"/>
      <c r="AF16" s="174"/>
      <c r="AG16" s="209"/>
      <c r="AH16" s="34"/>
    </row>
    <row r="17" spans="1:34" ht="10.15" customHeight="1">
      <c r="A17" s="48"/>
      <c r="B17" s="20"/>
      <c r="C17" s="21"/>
      <c r="D17" s="39"/>
      <c r="E17" s="40"/>
      <c r="F17" s="35"/>
      <c r="G17" s="202"/>
      <c r="H17" s="260"/>
      <c r="I17" s="324"/>
      <c r="J17" s="263"/>
      <c r="K17" s="206"/>
      <c r="L17" s="206"/>
      <c r="M17" s="206"/>
      <c r="N17" s="206"/>
      <c r="O17" s="211"/>
      <c r="P17" s="34"/>
      <c r="Q17" s="20"/>
      <c r="R17" s="20"/>
      <c r="S17" s="48"/>
      <c r="T17" s="20"/>
      <c r="U17" s="21"/>
      <c r="V17" s="39"/>
      <c r="W17" s="40"/>
      <c r="X17" s="35"/>
      <c r="Y17" s="202"/>
      <c r="Z17" s="260"/>
      <c r="AA17" s="261"/>
      <c r="AB17" s="263"/>
      <c r="AC17" s="206"/>
      <c r="AD17" s="206"/>
      <c r="AE17" s="206"/>
      <c r="AF17" s="206"/>
      <c r="AG17" s="211"/>
      <c r="AH17" s="34"/>
    </row>
    <row r="18" spans="1:34" ht="10.15" customHeight="1">
      <c r="A18" s="21"/>
      <c r="B18" s="20"/>
      <c r="C18" s="21"/>
      <c r="D18" s="39"/>
      <c r="E18" s="49"/>
      <c r="F18" s="37"/>
      <c r="G18" s="202">
        <v>5</v>
      </c>
      <c r="H18" s="208" t="s">
        <v>120</v>
      </c>
      <c r="I18" s="323"/>
      <c r="J18" s="262" t="s">
        <v>318</v>
      </c>
      <c r="K18" s="174"/>
      <c r="L18" s="174"/>
      <c r="M18" s="174"/>
      <c r="N18" s="174"/>
      <c r="O18" s="209"/>
      <c r="P18" s="325" t="s">
        <v>121</v>
      </c>
      <c r="Q18" s="326"/>
      <c r="R18" s="326"/>
      <c r="S18" s="326"/>
      <c r="T18" s="327"/>
      <c r="U18" s="21"/>
      <c r="V18" s="39"/>
      <c r="W18" s="49"/>
      <c r="X18" s="37"/>
      <c r="Y18" s="202">
        <v>5</v>
      </c>
      <c r="Z18" s="208" t="s">
        <v>122</v>
      </c>
      <c r="AA18" s="173"/>
      <c r="AB18" s="262" t="s">
        <v>308</v>
      </c>
      <c r="AC18" s="174"/>
      <c r="AD18" s="174"/>
      <c r="AE18" s="174"/>
      <c r="AF18" s="174"/>
      <c r="AG18" s="209"/>
      <c r="AH18" s="20"/>
    </row>
    <row r="19" spans="1:34" ht="10.15" customHeight="1">
      <c r="A19" s="20"/>
      <c r="B19" s="20"/>
      <c r="C19" s="21"/>
      <c r="D19" s="50"/>
      <c r="E19" s="270" t="s">
        <v>123</v>
      </c>
      <c r="F19" s="35"/>
      <c r="G19" s="202"/>
      <c r="H19" s="260"/>
      <c r="I19" s="324"/>
      <c r="J19" s="263"/>
      <c r="K19" s="206"/>
      <c r="L19" s="206"/>
      <c r="M19" s="206"/>
      <c r="N19" s="206"/>
      <c r="O19" s="211"/>
      <c r="P19" s="325"/>
      <c r="Q19" s="326"/>
      <c r="R19" s="326"/>
      <c r="S19" s="326"/>
      <c r="T19" s="327"/>
      <c r="U19" s="21"/>
      <c r="V19" s="50"/>
      <c r="W19" s="270" t="s">
        <v>124</v>
      </c>
      <c r="X19" s="35"/>
      <c r="Y19" s="202"/>
      <c r="Z19" s="260"/>
      <c r="AA19" s="261"/>
      <c r="AB19" s="263"/>
      <c r="AC19" s="206"/>
      <c r="AD19" s="206"/>
      <c r="AE19" s="206"/>
      <c r="AF19" s="206"/>
      <c r="AG19" s="211"/>
      <c r="AH19" s="20"/>
    </row>
    <row r="20" spans="1:34" ht="10.15" customHeight="1">
      <c r="A20" s="20"/>
      <c r="B20" s="51"/>
      <c r="C20" s="20"/>
      <c r="D20" s="52"/>
      <c r="E20" s="271"/>
      <c r="F20" s="37"/>
      <c r="G20" s="202">
        <v>6</v>
      </c>
      <c r="H20" s="208" t="s">
        <v>125</v>
      </c>
      <c r="I20" s="323"/>
      <c r="J20" s="262" t="s">
        <v>290</v>
      </c>
      <c r="K20" s="174"/>
      <c r="L20" s="174"/>
      <c r="M20" s="174"/>
      <c r="N20" s="174"/>
      <c r="O20" s="209"/>
      <c r="P20" s="53"/>
      <c r="Q20" s="53"/>
      <c r="R20" s="53"/>
      <c r="S20" s="53"/>
      <c r="T20" s="54"/>
      <c r="U20" s="20"/>
      <c r="V20" s="52"/>
      <c r="W20" s="271"/>
      <c r="X20" s="37"/>
      <c r="Y20" s="202">
        <v>6</v>
      </c>
      <c r="Z20" s="208" t="s">
        <v>126</v>
      </c>
      <c r="AA20" s="173"/>
      <c r="AB20" s="262" t="s">
        <v>339</v>
      </c>
      <c r="AC20" s="174"/>
      <c r="AD20" s="174"/>
      <c r="AE20" s="174"/>
      <c r="AF20" s="174"/>
      <c r="AG20" s="209"/>
      <c r="AH20" s="23"/>
    </row>
    <row r="21" spans="1:34" ht="10.15" customHeight="1">
      <c r="A21" s="20"/>
      <c r="B21" s="20"/>
      <c r="C21" s="20"/>
      <c r="F21" s="35"/>
      <c r="G21" s="202"/>
      <c r="H21" s="260"/>
      <c r="I21" s="324"/>
      <c r="J21" s="263"/>
      <c r="K21" s="206"/>
      <c r="L21" s="206"/>
      <c r="M21" s="206"/>
      <c r="N21" s="206"/>
      <c r="O21" s="211"/>
      <c r="P21" s="53"/>
      <c r="Q21" s="53"/>
      <c r="R21" s="53"/>
      <c r="S21" s="53"/>
      <c r="T21" s="55"/>
      <c r="U21" s="20"/>
      <c r="X21" s="35"/>
      <c r="Y21" s="202"/>
      <c r="Z21" s="260"/>
      <c r="AA21" s="261"/>
      <c r="AB21" s="263"/>
      <c r="AC21" s="206"/>
      <c r="AD21" s="206"/>
      <c r="AE21" s="206"/>
      <c r="AF21" s="206"/>
      <c r="AG21" s="211"/>
      <c r="AH21" s="23"/>
    </row>
    <row r="22" spans="1:34" ht="10.15" customHeight="1">
      <c r="A22" s="20"/>
      <c r="B22" s="20"/>
      <c r="C22" s="20"/>
      <c r="D22" s="20"/>
      <c r="E22" s="20"/>
      <c r="F22" s="56"/>
      <c r="G22" s="259">
        <v>7</v>
      </c>
      <c r="H22" s="208" t="s">
        <v>127</v>
      </c>
      <c r="I22" s="323"/>
      <c r="J22" s="262" t="s">
        <v>327</v>
      </c>
      <c r="K22" s="174"/>
      <c r="L22" s="174"/>
      <c r="M22" s="174"/>
      <c r="N22" s="174"/>
      <c r="O22" s="209"/>
      <c r="P22" s="325" t="s">
        <v>128</v>
      </c>
      <c r="Q22" s="326"/>
      <c r="R22" s="326"/>
      <c r="S22" s="326"/>
      <c r="T22" s="327"/>
      <c r="U22" s="20"/>
      <c r="V22" s="20"/>
      <c r="W22" s="20"/>
      <c r="X22" s="56"/>
      <c r="Y22" s="202">
        <v>7</v>
      </c>
      <c r="Z22" s="208" t="s">
        <v>129</v>
      </c>
      <c r="AA22" s="173"/>
      <c r="AB22" s="262" t="s">
        <v>340</v>
      </c>
      <c r="AC22" s="174"/>
      <c r="AD22" s="174"/>
      <c r="AE22" s="174"/>
      <c r="AF22" s="174"/>
      <c r="AG22" s="209"/>
      <c r="AH22" s="20"/>
    </row>
    <row r="23" spans="1:34" ht="10.15" customHeight="1">
      <c r="A23" s="20"/>
      <c r="B23" s="31"/>
      <c r="C23" s="31"/>
      <c r="D23" s="31"/>
      <c r="E23" s="31"/>
      <c r="F23" s="31"/>
      <c r="G23" s="259"/>
      <c r="H23" s="260"/>
      <c r="I23" s="324"/>
      <c r="J23" s="263"/>
      <c r="K23" s="206"/>
      <c r="L23" s="206"/>
      <c r="M23" s="206"/>
      <c r="N23" s="206"/>
      <c r="O23" s="211"/>
      <c r="P23" s="325"/>
      <c r="Q23" s="326"/>
      <c r="R23" s="326"/>
      <c r="S23" s="326"/>
      <c r="T23" s="327"/>
      <c r="U23" s="31"/>
      <c r="V23" s="31"/>
      <c r="W23" s="31"/>
      <c r="X23" s="31"/>
      <c r="Y23" s="202"/>
      <c r="Z23" s="260"/>
      <c r="AA23" s="261"/>
      <c r="AB23" s="263"/>
      <c r="AC23" s="206"/>
      <c r="AD23" s="206"/>
      <c r="AE23" s="206"/>
      <c r="AF23" s="206"/>
      <c r="AG23" s="211"/>
      <c r="AH23" s="21"/>
    </row>
    <row r="24" spans="1:34" ht="10.15" customHeight="1">
      <c r="A24" s="20"/>
      <c r="B24" s="31"/>
      <c r="C24" s="31"/>
      <c r="D24" s="31"/>
      <c r="E24" s="31"/>
      <c r="F24" s="31"/>
      <c r="G24" s="25"/>
      <c r="H24" s="25"/>
      <c r="I24" s="25"/>
      <c r="J24" s="25"/>
      <c r="K24" s="25"/>
      <c r="L24" s="25"/>
      <c r="M24" s="25"/>
      <c r="N24" s="25"/>
      <c r="O24" s="25"/>
      <c r="P24" s="21"/>
      <c r="Q24" s="31"/>
      <c r="R24" s="31"/>
      <c r="S24" s="31"/>
      <c r="T24" s="31"/>
      <c r="U24" s="31"/>
      <c r="V24" s="31"/>
      <c r="W24" s="31"/>
      <c r="X24" s="31"/>
      <c r="Y24" s="25"/>
      <c r="Z24" s="25"/>
      <c r="AA24" s="25"/>
      <c r="AB24" s="25"/>
      <c r="AC24" s="25"/>
      <c r="AD24" s="25"/>
      <c r="AE24" s="25"/>
      <c r="AF24" s="25"/>
      <c r="AG24" s="25"/>
      <c r="AH24" s="21"/>
    </row>
    <row r="25" spans="1:34" ht="10.1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0.15" customHeight="1">
      <c r="A26" s="31"/>
      <c r="B26" s="31"/>
      <c r="C26" s="31"/>
      <c r="D26" s="313" t="s">
        <v>130</v>
      </c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281"/>
      <c r="P26" s="21"/>
      <c r="Q26" s="31"/>
      <c r="R26" s="31"/>
      <c r="S26" s="31"/>
      <c r="T26" s="31"/>
      <c r="U26" s="31"/>
      <c r="V26" s="313" t="s">
        <v>131</v>
      </c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281"/>
      <c r="AH26" s="33"/>
    </row>
    <row r="27" spans="1:34" ht="10.15" customHeight="1">
      <c r="A27" s="31"/>
      <c r="B27" s="31"/>
      <c r="C27" s="31"/>
      <c r="D27" s="282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283"/>
      <c r="P27" s="21"/>
      <c r="Q27" s="31"/>
      <c r="R27" s="31"/>
      <c r="S27" s="31"/>
      <c r="T27" s="31"/>
      <c r="U27" s="31"/>
      <c r="V27" s="282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283"/>
      <c r="AH27" s="33"/>
    </row>
    <row r="28" spans="1:34" ht="10.15" customHeight="1">
      <c r="A28" s="20"/>
      <c r="B28" s="20"/>
      <c r="C28" s="20"/>
      <c r="N28" s="20"/>
      <c r="O28" s="20"/>
      <c r="P28" s="20"/>
      <c r="Q28" s="20"/>
      <c r="R28" s="20"/>
      <c r="S28" s="20"/>
      <c r="T28" s="20"/>
      <c r="U28" s="20"/>
      <c r="AF28" s="20"/>
      <c r="AG28" s="20"/>
      <c r="AH28" s="20"/>
    </row>
    <row r="29" spans="1:34" ht="10.15" customHeight="1">
      <c r="A29" s="20"/>
      <c r="B29" s="20"/>
      <c r="C29" s="20"/>
      <c r="F29" s="32"/>
      <c r="G29" s="202">
        <v>1</v>
      </c>
      <c r="H29" s="208" t="s">
        <v>132</v>
      </c>
      <c r="I29" s="173"/>
      <c r="J29" s="262" t="s">
        <v>328</v>
      </c>
      <c r="K29" s="174"/>
      <c r="L29" s="174"/>
      <c r="M29" s="174"/>
      <c r="N29" s="174"/>
      <c r="O29" s="209"/>
      <c r="P29" s="33"/>
      <c r="Q29" s="34"/>
      <c r="R29" s="34"/>
      <c r="S29" s="20"/>
      <c r="T29" s="20"/>
      <c r="U29" s="20"/>
      <c r="X29" s="32"/>
      <c r="Y29" s="202">
        <v>1</v>
      </c>
      <c r="Z29" s="208" t="s">
        <v>133</v>
      </c>
      <c r="AA29" s="173"/>
      <c r="AB29" s="262" t="s">
        <v>341</v>
      </c>
      <c r="AC29" s="174"/>
      <c r="AD29" s="174"/>
      <c r="AE29" s="174"/>
      <c r="AF29" s="174"/>
      <c r="AG29" s="209"/>
      <c r="AH29" s="23"/>
    </row>
    <row r="30" spans="1:34" ht="10.15" customHeight="1">
      <c r="A30" s="20"/>
      <c r="B30" s="20"/>
      <c r="C30" s="20"/>
      <c r="F30" s="35"/>
      <c r="G30" s="202"/>
      <c r="H30" s="260"/>
      <c r="I30" s="261"/>
      <c r="J30" s="263"/>
      <c r="K30" s="206"/>
      <c r="L30" s="206"/>
      <c r="M30" s="206"/>
      <c r="N30" s="206"/>
      <c r="O30" s="211"/>
      <c r="P30" s="33"/>
      <c r="Q30" s="34"/>
      <c r="R30" s="34"/>
      <c r="S30" s="20"/>
      <c r="T30" s="20"/>
      <c r="U30" s="20"/>
      <c r="X30" s="35"/>
      <c r="Y30" s="202"/>
      <c r="Z30" s="260"/>
      <c r="AA30" s="261"/>
      <c r="AB30" s="263"/>
      <c r="AC30" s="206"/>
      <c r="AD30" s="206"/>
      <c r="AE30" s="206"/>
      <c r="AF30" s="206"/>
      <c r="AG30" s="211"/>
      <c r="AH30" s="23"/>
    </row>
    <row r="31" spans="1:34" ht="10.15" customHeight="1">
      <c r="A31" s="21"/>
      <c r="B31" s="36"/>
      <c r="C31" s="21"/>
      <c r="D31" s="32"/>
      <c r="E31" s="270" t="s">
        <v>28</v>
      </c>
      <c r="F31" s="37"/>
      <c r="G31" s="202">
        <v>2</v>
      </c>
      <c r="H31" s="208" t="s">
        <v>134</v>
      </c>
      <c r="I31" s="173"/>
      <c r="J31" s="262" t="s">
        <v>310</v>
      </c>
      <c r="K31" s="174"/>
      <c r="L31" s="174"/>
      <c r="M31" s="174"/>
      <c r="N31" s="174"/>
      <c r="O31" s="209"/>
      <c r="P31" s="23"/>
      <c r="Q31" s="20"/>
      <c r="R31" s="20"/>
      <c r="S31" s="21"/>
      <c r="T31" s="36"/>
      <c r="U31" s="21"/>
      <c r="V31" s="32"/>
      <c r="W31" s="270" t="s">
        <v>30</v>
      </c>
      <c r="X31" s="37"/>
      <c r="Y31" s="202">
        <v>2</v>
      </c>
      <c r="Z31" s="208" t="s">
        <v>135</v>
      </c>
      <c r="AA31" s="173"/>
      <c r="AB31" s="262" t="s">
        <v>342</v>
      </c>
      <c r="AC31" s="174"/>
      <c r="AD31" s="174"/>
      <c r="AE31" s="174"/>
      <c r="AF31" s="174"/>
      <c r="AG31" s="209"/>
      <c r="AH31" s="23"/>
    </row>
    <row r="32" spans="1:34" ht="10.15" customHeight="1">
      <c r="A32" s="21"/>
      <c r="B32" s="36"/>
      <c r="C32" s="21"/>
      <c r="D32" s="38"/>
      <c r="E32" s="271"/>
      <c r="F32" s="35"/>
      <c r="G32" s="202"/>
      <c r="H32" s="260"/>
      <c r="I32" s="261"/>
      <c r="J32" s="263"/>
      <c r="K32" s="206"/>
      <c r="L32" s="206"/>
      <c r="M32" s="206"/>
      <c r="N32" s="206"/>
      <c r="O32" s="211"/>
      <c r="P32" s="23"/>
      <c r="Q32" s="20"/>
      <c r="R32" s="20"/>
      <c r="S32" s="21"/>
      <c r="T32" s="36"/>
      <c r="U32" s="21"/>
      <c r="V32" s="38"/>
      <c r="W32" s="271"/>
      <c r="X32" s="35"/>
      <c r="Y32" s="202"/>
      <c r="Z32" s="260"/>
      <c r="AA32" s="261"/>
      <c r="AB32" s="263"/>
      <c r="AC32" s="206"/>
      <c r="AD32" s="206"/>
      <c r="AE32" s="206"/>
      <c r="AF32" s="206"/>
      <c r="AG32" s="211"/>
      <c r="AH32" s="23"/>
    </row>
    <row r="33" spans="1:36" ht="10.15" customHeight="1">
      <c r="A33" s="21"/>
      <c r="B33" s="20"/>
      <c r="C33" s="21"/>
      <c r="D33" s="39"/>
      <c r="E33" s="40"/>
      <c r="F33" s="37"/>
      <c r="G33" s="322">
        <v>3</v>
      </c>
      <c r="H33" s="208" t="s">
        <v>136</v>
      </c>
      <c r="I33" s="323"/>
      <c r="J33" s="262" t="s">
        <v>329</v>
      </c>
      <c r="K33" s="174"/>
      <c r="L33" s="174"/>
      <c r="M33" s="174"/>
      <c r="N33" s="174"/>
      <c r="O33" s="209"/>
      <c r="P33" s="23"/>
      <c r="Q33" s="20"/>
      <c r="R33" s="20"/>
      <c r="S33" s="21"/>
      <c r="T33" s="20"/>
      <c r="U33" s="21"/>
      <c r="V33" s="39"/>
      <c r="W33" s="40"/>
      <c r="X33" s="37"/>
      <c r="Y33" s="322">
        <v>3</v>
      </c>
      <c r="Z33" s="208" t="s">
        <v>137</v>
      </c>
      <c r="AA33" s="323"/>
      <c r="AB33" s="262" t="s">
        <v>314</v>
      </c>
      <c r="AC33" s="174"/>
      <c r="AD33" s="174"/>
      <c r="AE33" s="174"/>
      <c r="AF33" s="174"/>
      <c r="AG33" s="209"/>
      <c r="AH33" s="321"/>
    </row>
    <row r="34" spans="1:36" ht="10.15" customHeight="1">
      <c r="A34" s="21"/>
      <c r="B34" s="20"/>
      <c r="C34" s="21"/>
      <c r="D34" s="39"/>
      <c r="E34" s="40"/>
      <c r="F34" s="32"/>
      <c r="G34" s="322"/>
      <c r="H34" s="260"/>
      <c r="I34" s="324"/>
      <c r="J34" s="263"/>
      <c r="K34" s="206"/>
      <c r="L34" s="206"/>
      <c r="M34" s="206"/>
      <c r="N34" s="206"/>
      <c r="O34" s="211"/>
      <c r="P34" s="23"/>
      <c r="Q34" s="20"/>
      <c r="R34" s="20"/>
      <c r="S34" s="21"/>
      <c r="T34" s="20"/>
      <c r="U34" s="21"/>
      <c r="V34" s="39"/>
      <c r="W34" s="40"/>
      <c r="X34" s="32"/>
      <c r="Y34" s="322"/>
      <c r="Z34" s="260"/>
      <c r="AA34" s="324"/>
      <c r="AB34" s="263"/>
      <c r="AC34" s="206"/>
      <c r="AD34" s="206"/>
      <c r="AE34" s="206"/>
      <c r="AF34" s="206"/>
      <c r="AG34" s="211"/>
      <c r="AH34" s="259"/>
    </row>
    <row r="35" spans="1:36" ht="10.15" customHeight="1">
      <c r="A35" s="280" t="s">
        <v>138</v>
      </c>
      <c r="B35" s="281"/>
      <c r="C35" s="21"/>
      <c r="D35" s="284" t="s">
        <v>116</v>
      </c>
      <c r="E35" s="40"/>
      <c r="F35" s="32"/>
      <c r="G35" s="41"/>
      <c r="H35" s="43"/>
      <c r="I35" s="43"/>
      <c r="J35" s="20"/>
      <c r="K35" s="20"/>
      <c r="L35" s="20"/>
      <c r="M35" s="20"/>
      <c r="N35" s="20"/>
      <c r="O35" s="20"/>
      <c r="P35" s="20"/>
      <c r="Q35" s="20"/>
      <c r="R35" s="20"/>
      <c r="S35" s="280" t="s">
        <v>139</v>
      </c>
      <c r="T35" s="281"/>
      <c r="U35" s="21"/>
      <c r="V35" s="284" t="s">
        <v>116</v>
      </c>
      <c r="W35" s="40"/>
      <c r="X35" s="32"/>
      <c r="Y35" s="41"/>
      <c r="Z35" s="43"/>
      <c r="AA35" s="43"/>
      <c r="AB35" s="20"/>
      <c r="AC35" s="20"/>
      <c r="AD35" s="20"/>
      <c r="AE35" s="20"/>
      <c r="AF35" s="20"/>
      <c r="AG35" s="20"/>
      <c r="AH35" s="34"/>
    </row>
    <row r="36" spans="1:36" ht="10.15" customHeight="1">
      <c r="A36" s="282"/>
      <c r="B36" s="283"/>
      <c r="C36" s="44"/>
      <c r="D36" s="285"/>
      <c r="E36" s="40"/>
      <c r="F36" s="32"/>
      <c r="H36" s="43"/>
      <c r="I36" s="43"/>
      <c r="J36" s="20"/>
      <c r="K36" s="20"/>
      <c r="L36" s="20"/>
      <c r="M36" s="20"/>
      <c r="N36" s="20"/>
      <c r="O36" s="20"/>
      <c r="P36" s="20"/>
      <c r="Q36" s="20"/>
      <c r="R36" s="20"/>
      <c r="S36" s="282"/>
      <c r="T36" s="283"/>
      <c r="U36" s="44"/>
      <c r="V36" s="285"/>
      <c r="W36" s="40"/>
      <c r="X36" s="32"/>
      <c r="Z36" s="43"/>
      <c r="AA36" s="43"/>
      <c r="AB36" s="20"/>
      <c r="AC36" s="20"/>
      <c r="AD36" s="20"/>
      <c r="AE36" s="20"/>
      <c r="AF36" s="20"/>
      <c r="AG36" s="20"/>
      <c r="AH36" s="20"/>
    </row>
    <row r="37" spans="1:36" ht="10.15" customHeight="1">
      <c r="A37" s="45"/>
      <c r="B37" s="36"/>
      <c r="C37" s="46"/>
      <c r="D37" s="47"/>
      <c r="E37" s="40"/>
      <c r="F37" s="32"/>
      <c r="G37" s="202">
        <v>4</v>
      </c>
      <c r="H37" s="208" t="s">
        <v>140</v>
      </c>
      <c r="I37" s="173"/>
      <c r="J37" s="262" t="s">
        <v>330</v>
      </c>
      <c r="K37" s="174"/>
      <c r="L37" s="174"/>
      <c r="M37" s="174"/>
      <c r="N37" s="174"/>
      <c r="O37" s="209"/>
      <c r="P37" s="34"/>
      <c r="Q37" s="20"/>
      <c r="R37" s="20"/>
      <c r="S37" s="45"/>
      <c r="T37" s="36"/>
      <c r="U37" s="46"/>
      <c r="V37" s="47"/>
      <c r="W37" s="40"/>
      <c r="X37" s="32"/>
      <c r="Y37" s="202">
        <v>4</v>
      </c>
      <c r="Z37" s="208" t="s">
        <v>141</v>
      </c>
      <c r="AA37" s="173"/>
      <c r="AB37" s="262" t="s">
        <v>302</v>
      </c>
      <c r="AC37" s="174"/>
      <c r="AD37" s="174"/>
      <c r="AE37" s="174"/>
      <c r="AF37" s="174"/>
      <c r="AG37" s="209"/>
      <c r="AH37" s="20"/>
    </row>
    <row r="38" spans="1:36" ht="10.15" customHeight="1">
      <c r="A38" s="48"/>
      <c r="B38" s="20"/>
      <c r="C38" s="21"/>
      <c r="D38" s="39"/>
      <c r="E38" s="40"/>
      <c r="F38" s="35"/>
      <c r="G38" s="202"/>
      <c r="H38" s="260"/>
      <c r="I38" s="261"/>
      <c r="J38" s="263"/>
      <c r="K38" s="206"/>
      <c r="L38" s="206"/>
      <c r="M38" s="206"/>
      <c r="N38" s="206"/>
      <c r="O38" s="211"/>
      <c r="P38" s="34"/>
      <c r="Q38" s="20"/>
      <c r="R38" s="20"/>
      <c r="S38" s="48"/>
      <c r="T38" s="20"/>
      <c r="U38" s="21"/>
      <c r="V38" s="39"/>
      <c r="W38" s="40"/>
      <c r="X38" s="35"/>
      <c r="Y38" s="202"/>
      <c r="Z38" s="260"/>
      <c r="AA38" s="261"/>
      <c r="AB38" s="263"/>
      <c r="AC38" s="206"/>
      <c r="AD38" s="206"/>
      <c r="AE38" s="206"/>
      <c r="AF38" s="206"/>
      <c r="AG38" s="211"/>
      <c r="AH38" s="20"/>
    </row>
    <row r="39" spans="1:36" ht="10.15" customHeight="1">
      <c r="A39" s="21"/>
      <c r="B39" s="20"/>
      <c r="C39" s="21"/>
      <c r="D39" s="39"/>
      <c r="E39" s="49"/>
      <c r="F39" s="37"/>
      <c r="G39" s="202">
        <v>5</v>
      </c>
      <c r="H39" s="208" t="s">
        <v>142</v>
      </c>
      <c r="I39" s="173"/>
      <c r="J39" s="262" t="s">
        <v>331</v>
      </c>
      <c r="K39" s="174"/>
      <c r="L39" s="174"/>
      <c r="M39" s="174"/>
      <c r="N39" s="174"/>
      <c r="O39" s="209"/>
      <c r="P39" s="20"/>
      <c r="Q39" s="20"/>
      <c r="R39" s="20"/>
      <c r="S39" s="21"/>
      <c r="T39" s="20"/>
      <c r="U39" s="21"/>
      <c r="V39" s="39"/>
      <c r="W39" s="49"/>
      <c r="X39" s="37"/>
      <c r="Y39" s="202">
        <v>5</v>
      </c>
      <c r="Z39" s="208" t="s">
        <v>143</v>
      </c>
      <c r="AA39" s="173"/>
      <c r="AB39" s="262" t="s">
        <v>288</v>
      </c>
      <c r="AC39" s="174"/>
      <c r="AD39" s="174"/>
      <c r="AE39" s="174"/>
      <c r="AF39" s="174"/>
      <c r="AG39" s="209"/>
      <c r="AH39" s="23"/>
    </row>
    <row r="40" spans="1:36" ht="10.15" customHeight="1" thickBot="1">
      <c r="A40" s="20"/>
      <c r="B40" s="20"/>
      <c r="C40" s="21"/>
      <c r="D40" s="50"/>
      <c r="E40" s="270" t="s">
        <v>144</v>
      </c>
      <c r="F40" s="35"/>
      <c r="G40" s="202"/>
      <c r="H40" s="260"/>
      <c r="I40" s="261"/>
      <c r="J40" s="263"/>
      <c r="K40" s="206"/>
      <c r="L40" s="206"/>
      <c r="M40" s="206"/>
      <c r="N40" s="206"/>
      <c r="O40" s="211"/>
      <c r="P40" s="20"/>
      <c r="Q40" s="20"/>
      <c r="R40" s="20"/>
      <c r="S40" s="20"/>
      <c r="T40" s="20"/>
      <c r="U40" s="21"/>
      <c r="V40" s="50"/>
      <c r="W40" s="270" t="s">
        <v>145</v>
      </c>
      <c r="X40" s="35"/>
      <c r="Y40" s="202"/>
      <c r="Z40" s="260"/>
      <c r="AA40" s="261"/>
      <c r="AB40" s="263"/>
      <c r="AC40" s="206"/>
      <c r="AD40" s="206"/>
      <c r="AE40" s="206"/>
      <c r="AF40" s="206"/>
      <c r="AG40" s="211"/>
      <c r="AH40" s="23"/>
    </row>
    <row r="41" spans="1:36" ht="10.15" customHeight="1">
      <c r="A41" s="20"/>
      <c r="B41" s="51"/>
      <c r="C41" s="20"/>
      <c r="D41" s="52"/>
      <c r="E41" s="271"/>
      <c r="F41" s="37"/>
      <c r="G41" s="258" t="s">
        <v>146</v>
      </c>
      <c r="H41" s="303" t="s">
        <v>147</v>
      </c>
      <c r="I41" s="304"/>
      <c r="J41" s="307" t="s">
        <v>332</v>
      </c>
      <c r="K41" s="308"/>
      <c r="L41" s="308"/>
      <c r="M41" s="308"/>
      <c r="N41" s="308"/>
      <c r="O41" s="309"/>
      <c r="P41" s="264" t="s">
        <v>113</v>
      </c>
      <c r="Q41" s="265"/>
      <c r="R41" s="266"/>
      <c r="S41" s="20"/>
      <c r="T41" s="51"/>
      <c r="U41" s="20"/>
      <c r="V41" s="52"/>
      <c r="W41" s="271"/>
      <c r="X41" s="37"/>
      <c r="Y41" s="202">
        <v>6</v>
      </c>
      <c r="Z41" s="208" t="s">
        <v>148</v>
      </c>
      <c r="AA41" s="173"/>
      <c r="AB41" s="262" t="s">
        <v>343</v>
      </c>
      <c r="AC41" s="174"/>
      <c r="AD41" s="174"/>
      <c r="AE41" s="174"/>
      <c r="AF41" s="174"/>
      <c r="AG41" s="209"/>
      <c r="AH41" s="20"/>
    </row>
    <row r="42" spans="1:36" ht="10.15" customHeight="1" thickBot="1">
      <c r="A42" s="20"/>
      <c r="B42" s="20"/>
      <c r="C42" s="20"/>
      <c r="F42" s="35"/>
      <c r="G42" s="258"/>
      <c r="H42" s="305"/>
      <c r="I42" s="306"/>
      <c r="J42" s="310"/>
      <c r="K42" s="311"/>
      <c r="L42" s="311"/>
      <c r="M42" s="311"/>
      <c r="N42" s="311"/>
      <c r="O42" s="312"/>
      <c r="P42" s="267"/>
      <c r="Q42" s="268"/>
      <c r="R42" s="269"/>
      <c r="S42" s="20"/>
      <c r="T42" s="20"/>
      <c r="U42" s="20"/>
      <c r="X42" s="35"/>
      <c r="Y42" s="202"/>
      <c r="Z42" s="260"/>
      <c r="AA42" s="261"/>
      <c r="AB42" s="263"/>
      <c r="AC42" s="206"/>
      <c r="AD42" s="206"/>
      <c r="AE42" s="206"/>
      <c r="AF42" s="206"/>
      <c r="AG42" s="211"/>
      <c r="AH42" s="20"/>
    </row>
    <row r="43" spans="1:36" ht="10.15" customHeight="1">
      <c r="A43" s="20"/>
      <c r="B43" s="20"/>
      <c r="C43" s="20"/>
      <c r="D43" s="20"/>
      <c r="E43" s="20"/>
      <c r="F43" s="56"/>
      <c r="G43" s="259">
        <v>7</v>
      </c>
      <c r="H43" s="208" t="s">
        <v>149</v>
      </c>
      <c r="I43" s="173"/>
      <c r="J43" s="262" t="s">
        <v>333</v>
      </c>
      <c r="K43" s="174"/>
      <c r="L43" s="174"/>
      <c r="M43" s="174"/>
      <c r="N43" s="174"/>
      <c r="O43" s="209"/>
      <c r="P43" s="20"/>
      <c r="Q43" s="20"/>
      <c r="R43" s="20"/>
      <c r="S43" s="20"/>
      <c r="T43" s="20"/>
      <c r="U43" s="20"/>
      <c r="V43" s="20"/>
      <c r="W43" s="20"/>
      <c r="X43" s="56"/>
      <c r="Y43" s="258" t="s">
        <v>150</v>
      </c>
      <c r="Z43" s="303" t="s">
        <v>151</v>
      </c>
      <c r="AA43" s="304"/>
      <c r="AB43" s="307" t="s">
        <v>294</v>
      </c>
      <c r="AC43" s="308"/>
      <c r="AD43" s="308"/>
      <c r="AE43" s="308"/>
      <c r="AF43" s="308"/>
      <c r="AG43" s="309"/>
      <c r="AH43" s="264" t="s">
        <v>113</v>
      </c>
      <c r="AI43" s="265"/>
      <c r="AJ43" s="266"/>
    </row>
    <row r="44" spans="1:36" ht="10.15" customHeight="1" thickBot="1">
      <c r="A44" s="20"/>
      <c r="B44" s="31"/>
      <c r="C44" s="31"/>
      <c r="D44" s="31"/>
      <c r="E44" s="31"/>
      <c r="F44" s="31"/>
      <c r="G44" s="259"/>
      <c r="H44" s="260"/>
      <c r="I44" s="261"/>
      <c r="J44" s="263"/>
      <c r="K44" s="206"/>
      <c r="L44" s="206"/>
      <c r="M44" s="206"/>
      <c r="N44" s="206"/>
      <c r="O44" s="211"/>
      <c r="P44" s="21"/>
      <c r="Q44" s="31"/>
      <c r="R44" s="31"/>
      <c r="S44" s="31"/>
      <c r="T44" s="31"/>
      <c r="U44" s="31"/>
      <c r="V44" s="31"/>
      <c r="W44" s="31"/>
      <c r="X44" s="31"/>
      <c r="Y44" s="258"/>
      <c r="Z44" s="305"/>
      <c r="AA44" s="306"/>
      <c r="AB44" s="310"/>
      <c r="AC44" s="311"/>
      <c r="AD44" s="311"/>
      <c r="AE44" s="311"/>
      <c r="AF44" s="311"/>
      <c r="AG44" s="312"/>
      <c r="AH44" s="267"/>
      <c r="AI44" s="268"/>
      <c r="AJ44" s="269"/>
    </row>
    <row r="45" spans="1:36" ht="10.15" customHeight="1">
      <c r="A45" s="20"/>
      <c r="B45" s="20"/>
      <c r="C45" s="20"/>
      <c r="D45" s="20"/>
      <c r="E45" s="20"/>
      <c r="F45" s="20"/>
      <c r="G45" s="20"/>
      <c r="H45" s="21"/>
      <c r="I45" s="42"/>
      <c r="J45" s="42"/>
      <c r="K45" s="33"/>
      <c r="L45" s="33"/>
      <c r="M45" s="33"/>
      <c r="N45" s="33"/>
      <c r="O45" s="33"/>
      <c r="P45" s="33"/>
      <c r="Q45" s="34"/>
      <c r="R45" s="34"/>
      <c r="S45" s="54"/>
      <c r="T45" s="20"/>
      <c r="U45" s="20"/>
      <c r="V45" s="20"/>
      <c r="W45" s="20"/>
      <c r="X45" s="20"/>
      <c r="Y45" s="20"/>
      <c r="Z45" s="21"/>
      <c r="AA45" s="42"/>
      <c r="AB45" s="42"/>
      <c r="AC45" s="33"/>
      <c r="AD45" s="33"/>
      <c r="AE45" s="33"/>
      <c r="AF45" s="33"/>
      <c r="AG45" s="33"/>
      <c r="AH45" s="33"/>
    </row>
    <row r="46" spans="1:36" ht="10.15" customHeight="1">
      <c r="A46" s="20"/>
      <c r="B46" s="21"/>
      <c r="C46" s="20"/>
      <c r="D46" s="20"/>
      <c r="E46" s="20"/>
      <c r="F46" s="20"/>
      <c r="G46" s="20"/>
      <c r="H46" s="20"/>
      <c r="I46" s="42"/>
      <c r="J46" s="42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0"/>
      <c r="V46" s="20"/>
      <c r="W46" s="20"/>
      <c r="X46" s="20"/>
      <c r="Y46" s="20"/>
      <c r="Z46" s="20"/>
      <c r="AA46" s="42"/>
      <c r="AB46" s="42"/>
      <c r="AC46" s="20"/>
      <c r="AD46" s="20"/>
      <c r="AE46" s="20"/>
      <c r="AF46" s="20"/>
      <c r="AG46" s="20"/>
      <c r="AH46" s="20"/>
    </row>
    <row r="47" spans="1:36" ht="10.15" customHeight="1">
      <c r="A47" s="31"/>
      <c r="B47" s="31"/>
      <c r="C47" s="31"/>
      <c r="D47" s="313" t="s">
        <v>152</v>
      </c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281"/>
      <c r="P47" s="23"/>
      <c r="Q47" s="20"/>
      <c r="R47" s="20"/>
      <c r="T47" s="316" t="s">
        <v>153</v>
      </c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5"/>
    </row>
    <row r="48" spans="1:36" ht="10.15" customHeight="1">
      <c r="A48" s="31"/>
      <c r="B48" s="31"/>
      <c r="C48" s="31"/>
      <c r="D48" s="282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283"/>
      <c r="P48" s="23"/>
      <c r="Q48" s="20"/>
      <c r="R48" s="20"/>
      <c r="T48" s="317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9"/>
    </row>
    <row r="49" spans="1:35" ht="10.15" customHeight="1">
      <c r="A49" s="20"/>
      <c r="B49" s="20"/>
      <c r="C49" s="20"/>
      <c r="N49" s="20"/>
      <c r="O49" s="20"/>
      <c r="P49" s="20"/>
      <c r="Q49" s="20"/>
      <c r="R49" s="20"/>
      <c r="T49" s="296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298"/>
    </row>
    <row r="50" spans="1:35" ht="10.15" customHeight="1">
      <c r="A50" s="20"/>
      <c r="B50" s="20"/>
      <c r="C50" s="20"/>
      <c r="F50" s="32"/>
      <c r="G50" s="202">
        <v>1</v>
      </c>
      <c r="H50" s="208" t="s">
        <v>154</v>
      </c>
      <c r="I50" s="173"/>
      <c r="J50" s="262" t="s">
        <v>334</v>
      </c>
      <c r="K50" s="174"/>
      <c r="L50" s="174"/>
      <c r="M50" s="174"/>
      <c r="N50" s="174"/>
      <c r="O50" s="209"/>
      <c r="P50" s="23"/>
      <c r="Q50" s="20"/>
      <c r="R50" s="20"/>
      <c r="T50" s="296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298"/>
    </row>
    <row r="51" spans="1:35" ht="10.15" customHeight="1">
      <c r="A51" s="20"/>
      <c r="B51" s="20"/>
      <c r="C51" s="20"/>
      <c r="F51" s="35"/>
      <c r="G51" s="202"/>
      <c r="H51" s="260"/>
      <c r="I51" s="261"/>
      <c r="J51" s="263"/>
      <c r="K51" s="206"/>
      <c r="L51" s="206"/>
      <c r="M51" s="206"/>
      <c r="N51" s="206"/>
      <c r="O51" s="211"/>
      <c r="P51" s="23"/>
      <c r="Q51" s="20"/>
      <c r="R51" s="20"/>
      <c r="S51" s="138"/>
      <c r="T51" s="299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1"/>
    </row>
    <row r="52" spans="1:35" ht="10.15" customHeight="1">
      <c r="A52" s="21"/>
      <c r="B52" s="36"/>
      <c r="C52" s="21"/>
      <c r="D52" s="32"/>
      <c r="E52" s="270" t="s">
        <v>46</v>
      </c>
      <c r="F52" s="37"/>
      <c r="G52" s="202">
        <v>2</v>
      </c>
      <c r="H52" s="208" t="s">
        <v>155</v>
      </c>
      <c r="I52" s="173"/>
      <c r="J52" s="262" t="s">
        <v>335</v>
      </c>
      <c r="K52" s="174"/>
      <c r="L52" s="174"/>
      <c r="M52" s="174"/>
      <c r="N52" s="174"/>
      <c r="O52" s="209"/>
      <c r="P52" s="20"/>
      <c r="Q52" s="20"/>
      <c r="R52" s="20"/>
      <c r="S52" s="23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</row>
    <row r="53" spans="1:35" ht="10.15" customHeight="1" thickBot="1">
      <c r="A53" s="21"/>
      <c r="B53" s="36"/>
      <c r="C53" s="21"/>
      <c r="D53" s="38"/>
      <c r="E53" s="271"/>
      <c r="F53" s="35"/>
      <c r="G53" s="202"/>
      <c r="H53" s="260"/>
      <c r="I53" s="261"/>
      <c r="J53" s="263"/>
      <c r="K53" s="206"/>
      <c r="L53" s="206"/>
      <c r="M53" s="206"/>
      <c r="N53" s="206"/>
      <c r="O53" s="211"/>
      <c r="P53" s="34"/>
      <c r="Q53" s="76"/>
      <c r="R53" s="20"/>
      <c r="S53" s="138"/>
      <c r="T53" s="272" t="s">
        <v>156</v>
      </c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5"/>
    </row>
    <row r="54" spans="1:35" ht="10.15" customHeight="1">
      <c r="A54" s="21"/>
      <c r="B54" s="20"/>
      <c r="C54" s="21"/>
      <c r="D54" s="39"/>
      <c r="E54" s="40"/>
      <c r="F54" s="37"/>
      <c r="G54" s="302" t="s">
        <v>10</v>
      </c>
      <c r="H54" s="303" t="s">
        <v>157</v>
      </c>
      <c r="I54" s="304"/>
      <c r="J54" s="307" t="s">
        <v>298</v>
      </c>
      <c r="K54" s="308"/>
      <c r="L54" s="308"/>
      <c r="M54" s="308"/>
      <c r="N54" s="308"/>
      <c r="O54" s="309"/>
      <c r="P54" s="264" t="s">
        <v>113</v>
      </c>
      <c r="Q54" s="265"/>
      <c r="R54" s="266"/>
      <c r="T54" s="296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8"/>
    </row>
    <row r="55" spans="1:35" ht="10.15" customHeight="1" thickBot="1">
      <c r="A55" s="21"/>
      <c r="B55" s="20"/>
      <c r="C55" s="21"/>
      <c r="D55" s="39"/>
      <c r="E55" s="40"/>
      <c r="F55" s="32"/>
      <c r="G55" s="302"/>
      <c r="H55" s="305"/>
      <c r="I55" s="306"/>
      <c r="J55" s="310"/>
      <c r="K55" s="311"/>
      <c r="L55" s="311"/>
      <c r="M55" s="311"/>
      <c r="N55" s="311"/>
      <c r="O55" s="312"/>
      <c r="P55" s="267"/>
      <c r="Q55" s="268"/>
      <c r="R55" s="269"/>
      <c r="T55" s="299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1"/>
    </row>
    <row r="56" spans="1:35" ht="10.15" customHeight="1">
      <c r="A56" s="280" t="s">
        <v>158</v>
      </c>
      <c r="B56" s="281"/>
      <c r="C56" s="21"/>
      <c r="D56" s="284" t="s">
        <v>116</v>
      </c>
      <c r="E56" s="40"/>
      <c r="F56" s="32"/>
      <c r="G56" s="41"/>
      <c r="H56" s="43"/>
      <c r="I56" s="43"/>
      <c r="J56" s="20"/>
      <c r="K56" s="20"/>
      <c r="L56" s="20"/>
      <c r="M56" s="20"/>
      <c r="N56" s="20"/>
      <c r="O56" s="20"/>
      <c r="P56" s="20"/>
      <c r="Q56" s="20"/>
      <c r="R56" s="20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5" ht="10.15" customHeight="1">
      <c r="A57" s="282"/>
      <c r="B57" s="283"/>
      <c r="C57" s="44"/>
      <c r="D57" s="285"/>
      <c r="E57" s="40"/>
      <c r="F57" s="32"/>
      <c r="H57" s="43"/>
      <c r="I57" s="43"/>
      <c r="J57" s="20"/>
      <c r="K57" s="20"/>
      <c r="L57" s="20"/>
      <c r="M57" s="20"/>
      <c r="N57" s="20"/>
      <c r="O57" s="20"/>
      <c r="P57" s="20"/>
      <c r="Q57" s="20"/>
      <c r="R57" s="20"/>
      <c r="T57" s="272" t="s">
        <v>159</v>
      </c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7"/>
    </row>
    <row r="58" spans="1:35" ht="10.15" customHeight="1">
      <c r="A58" s="45"/>
      <c r="B58" s="36"/>
      <c r="C58" s="46"/>
      <c r="D58" s="47"/>
      <c r="E58" s="40"/>
      <c r="F58" s="32"/>
      <c r="G58" s="202">
        <v>4</v>
      </c>
      <c r="H58" s="208" t="s">
        <v>160</v>
      </c>
      <c r="I58" s="173"/>
      <c r="J58" s="262" t="s">
        <v>292</v>
      </c>
      <c r="K58" s="174"/>
      <c r="L58" s="174"/>
      <c r="M58" s="174"/>
      <c r="N58" s="174"/>
      <c r="O58" s="209"/>
      <c r="P58" s="23"/>
      <c r="Q58" s="20"/>
      <c r="R58" s="20"/>
      <c r="T58" s="288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90"/>
    </row>
    <row r="59" spans="1:35" ht="10.15" customHeight="1">
      <c r="A59" s="48"/>
      <c r="B59" s="20"/>
      <c r="C59" s="21"/>
      <c r="D59" s="39"/>
      <c r="E59" s="40"/>
      <c r="F59" s="35"/>
      <c r="G59" s="202"/>
      <c r="H59" s="260"/>
      <c r="I59" s="261"/>
      <c r="J59" s="263"/>
      <c r="K59" s="206"/>
      <c r="L59" s="206"/>
      <c r="M59" s="206"/>
      <c r="N59" s="206"/>
      <c r="O59" s="211"/>
      <c r="P59" s="23"/>
      <c r="Q59" s="20"/>
      <c r="R59" s="20"/>
      <c r="T59" s="291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3"/>
    </row>
    <row r="60" spans="1:35" ht="10.15" customHeight="1">
      <c r="A60" s="21"/>
      <c r="B60" s="20"/>
      <c r="C60" s="21"/>
      <c r="D60" s="39"/>
      <c r="E60" s="49"/>
      <c r="F60" s="37"/>
      <c r="G60" s="202">
        <v>5</v>
      </c>
      <c r="H60" s="208" t="s">
        <v>161</v>
      </c>
      <c r="I60" s="173"/>
      <c r="J60" s="262" t="s">
        <v>336</v>
      </c>
      <c r="K60" s="174"/>
      <c r="L60" s="174"/>
      <c r="M60" s="174"/>
      <c r="N60" s="174"/>
      <c r="O60" s="209"/>
      <c r="P60" s="20"/>
      <c r="Q60" s="20"/>
      <c r="R60" s="20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5" ht="10.15" customHeight="1">
      <c r="A61" s="20"/>
      <c r="B61" s="20"/>
      <c r="C61" s="21"/>
      <c r="D61" s="50"/>
      <c r="E61" s="270" t="s">
        <v>162</v>
      </c>
      <c r="F61" s="35"/>
      <c r="G61" s="202"/>
      <c r="H61" s="260"/>
      <c r="I61" s="261"/>
      <c r="J61" s="263"/>
      <c r="K61" s="206"/>
      <c r="L61" s="206"/>
      <c r="M61" s="206"/>
      <c r="N61" s="206"/>
      <c r="O61" s="211"/>
      <c r="P61" s="20"/>
      <c r="Q61" s="20"/>
      <c r="R61" s="20"/>
      <c r="T61" s="272" t="s">
        <v>163</v>
      </c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4"/>
    </row>
    <row r="62" spans="1:35" ht="10.15" customHeight="1">
      <c r="A62" s="20"/>
      <c r="B62" s="51"/>
      <c r="C62" s="20"/>
      <c r="D62" s="52"/>
      <c r="E62" s="271"/>
      <c r="F62" s="37"/>
      <c r="G62" s="202">
        <v>6</v>
      </c>
      <c r="H62" s="208" t="s">
        <v>164</v>
      </c>
      <c r="I62" s="173"/>
      <c r="J62" s="262" t="s">
        <v>305</v>
      </c>
      <c r="K62" s="174"/>
      <c r="L62" s="174"/>
      <c r="M62" s="174"/>
      <c r="N62" s="174"/>
      <c r="O62" s="209"/>
      <c r="P62" s="33"/>
      <c r="Q62" s="20"/>
      <c r="R62" s="20"/>
      <c r="T62" s="275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76"/>
    </row>
    <row r="63" spans="1:35" ht="10.15" customHeight="1">
      <c r="A63" s="20"/>
      <c r="B63" s="20"/>
      <c r="C63" s="20"/>
      <c r="F63" s="35"/>
      <c r="G63" s="202"/>
      <c r="H63" s="260"/>
      <c r="I63" s="261"/>
      <c r="J63" s="263"/>
      <c r="K63" s="206"/>
      <c r="L63" s="206"/>
      <c r="M63" s="206"/>
      <c r="N63" s="206"/>
      <c r="O63" s="211"/>
      <c r="P63" s="33"/>
      <c r="Q63" s="34"/>
      <c r="R63" s="34"/>
      <c r="T63" s="277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9"/>
    </row>
    <row r="64" spans="1:35" ht="10.15" customHeight="1">
      <c r="A64" s="20"/>
      <c r="B64" s="20"/>
      <c r="C64" s="20"/>
      <c r="D64" s="20"/>
      <c r="E64" s="20"/>
      <c r="F64" s="56"/>
      <c r="G64" s="259">
        <v>7</v>
      </c>
      <c r="H64" s="208" t="s">
        <v>165</v>
      </c>
      <c r="I64" s="173"/>
      <c r="J64" s="262" t="s">
        <v>316</v>
      </c>
      <c r="K64" s="174"/>
      <c r="L64" s="174"/>
      <c r="M64" s="174"/>
      <c r="N64" s="174"/>
      <c r="O64" s="209"/>
      <c r="P64" s="23"/>
      <c r="Q64" s="20"/>
      <c r="R64" s="20"/>
      <c r="S64" s="20"/>
      <c r="T64" s="20"/>
      <c r="U64" s="20"/>
      <c r="V64" s="20"/>
      <c r="W64" s="20"/>
      <c r="X64" s="20"/>
      <c r="Y64" s="20"/>
      <c r="Z64" s="21"/>
      <c r="AA64" s="42"/>
      <c r="AB64" s="42"/>
      <c r="AC64" s="22"/>
      <c r="AD64" s="23"/>
      <c r="AE64" s="23"/>
      <c r="AF64" s="23"/>
      <c r="AG64" s="23"/>
      <c r="AH64" s="23"/>
    </row>
    <row r="65" spans="1:34" ht="10.15" customHeight="1">
      <c r="A65" s="20"/>
      <c r="B65" s="31"/>
      <c r="C65" s="31"/>
      <c r="D65" s="31"/>
      <c r="E65" s="31"/>
      <c r="F65" s="31"/>
      <c r="G65" s="259"/>
      <c r="H65" s="260"/>
      <c r="I65" s="261"/>
      <c r="J65" s="263"/>
      <c r="K65" s="206"/>
      <c r="L65" s="206"/>
      <c r="M65" s="206"/>
      <c r="N65" s="206"/>
      <c r="O65" s="211"/>
      <c r="P65" s="23"/>
      <c r="Q65" s="20"/>
      <c r="R65" s="20"/>
      <c r="S65" s="259"/>
      <c r="T65" s="20"/>
      <c r="U65" s="20"/>
      <c r="V65" s="20"/>
      <c r="W65" s="20"/>
      <c r="X65" s="20"/>
      <c r="Y65" s="20"/>
      <c r="Z65" s="21"/>
      <c r="AA65" s="42"/>
      <c r="AB65" s="42"/>
      <c r="AC65" s="23"/>
      <c r="AD65" s="23"/>
      <c r="AE65" s="23"/>
      <c r="AF65" s="23"/>
      <c r="AG65" s="23"/>
      <c r="AH65" s="23"/>
    </row>
    <row r="66" spans="1:34" ht="10.15" customHeight="1">
      <c r="A66" s="20"/>
      <c r="B66" s="20"/>
      <c r="C66" s="20"/>
      <c r="D66" s="20"/>
      <c r="E66" s="21"/>
      <c r="F66" s="23"/>
      <c r="G66" s="20"/>
      <c r="H66" s="21"/>
      <c r="I66" s="42"/>
      <c r="J66" s="42"/>
      <c r="K66" s="23"/>
      <c r="L66" s="23"/>
      <c r="M66" s="23"/>
      <c r="N66" s="23"/>
      <c r="O66" s="23"/>
      <c r="P66" s="23"/>
      <c r="Q66" s="20"/>
      <c r="R66" s="20"/>
      <c r="S66" s="259"/>
      <c r="T66" s="20"/>
      <c r="U66" s="20"/>
      <c r="V66" s="20"/>
      <c r="W66" s="20"/>
      <c r="X66" s="58"/>
      <c r="Y66" s="20"/>
      <c r="Z66" s="20"/>
      <c r="AA66" s="42"/>
      <c r="AB66" s="42"/>
      <c r="AC66" s="20"/>
      <c r="AD66" s="20"/>
      <c r="AE66" s="20"/>
      <c r="AF66" s="20"/>
      <c r="AG66" s="20"/>
      <c r="AH66" s="20"/>
    </row>
    <row r="67" spans="1:34" s="32" customFormat="1"/>
    <row r="68" spans="1:34" s="32" customFormat="1"/>
    <row r="69" spans="1:34" s="32" customFormat="1"/>
    <row r="70" spans="1:34" s="32" customFormat="1"/>
    <row r="71" spans="1:34" s="32" customFormat="1"/>
    <row r="72" spans="1:34" s="32" customFormat="1"/>
    <row r="73" spans="1:34" s="32" customFormat="1"/>
    <row r="74" spans="1:34" s="32" customFormat="1"/>
    <row r="75" spans="1:34" s="32" customFormat="1"/>
    <row r="76" spans="1:34" s="32" customFormat="1"/>
    <row r="77" spans="1:34" s="32" customFormat="1"/>
    <row r="78" spans="1:34" s="32" customFormat="1"/>
    <row r="79" spans="1:34" s="32" customFormat="1"/>
    <row r="80" spans="1:34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  <row r="125" s="32" customFormat="1"/>
    <row r="126" s="32" customFormat="1"/>
    <row r="127" s="32" customFormat="1"/>
    <row r="128" s="32" customFormat="1"/>
    <row r="129" s="32" customFormat="1"/>
    <row r="130" s="32" customFormat="1"/>
    <row r="131" s="32" customFormat="1"/>
    <row r="132" s="32" customFormat="1"/>
    <row r="133" s="32" customFormat="1"/>
    <row r="134" s="32" customFormat="1"/>
    <row r="135" s="32" customFormat="1"/>
    <row r="136" s="32" customFormat="1"/>
    <row r="137" s="32" customFormat="1"/>
    <row r="138" s="32" customFormat="1"/>
    <row r="139" s="32" customFormat="1"/>
    <row r="140" s="32" customFormat="1"/>
    <row r="141" s="32" customFormat="1"/>
    <row r="142" s="32" customFormat="1"/>
    <row r="143" s="32" customFormat="1"/>
    <row r="144" s="32" customFormat="1"/>
    <row r="145" s="32" customFormat="1"/>
    <row r="146" s="32" customFormat="1"/>
    <row r="147" s="32" customFormat="1"/>
    <row r="148" s="32" customFormat="1"/>
    <row r="149" s="32" customFormat="1"/>
    <row r="150" s="32" customFormat="1"/>
  </sheetData>
  <mergeCells count="146">
    <mergeCell ref="D5:O6"/>
    <mergeCell ref="V5:AG6"/>
    <mergeCell ref="G8:G9"/>
    <mergeCell ref="H8:I9"/>
    <mergeCell ref="J8:O9"/>
    <mergeCell ref="Y8:Y9"/>
    <mergeCell ref="Z8:AA9"/>
    <mergeCell ref="AH12:AJ13"/>
    <mergeCell ref="G12:G13"/>
    <mergeCell ref="H12:I13"/>
    <mergeCell ref="J12:O13"/>
    <mergeCell ref="Y12:Y13"/>
    <mergeCell ref="Z12:AA13"/>
    <mergeCell ref="AB8:AG9"/>
    <mergeCell ref="E10:E11"/>
    <mergeCell ref="G10:G11"/>
    <mergeCell ref="H10:I11"/>
    <mergeCell ref="J10:O11"/>
    <mergeCell ref="W10:W11"/>
    <mergeCell ref="Y10:Y11"/>
    <mergeCell ref="Z10:AA11"/>
    <mergeCell ref="AB10:AG11"/>
    <mergeCell ref="G16:G17"/>
    <mergeCell ref="H16:I17"/>
    <mergeCell ref="J16:O17"/>
    <mergeCell ref="Y16:Y17"/>
    <mergeCell ref="Z16:AA17"/>
    <mergeCell ref="AB16:AG17"/>
    <mergeCell ref="AB12:AG13"/>
    <mergeCell ref="A14:B15"/>
    <mergeCell ref="D14:D15"/>
    <mergeCell ref="S14:T15"/>
    <mergeCell ref="V14:V15"/>
    <mergeCell ref="AB18:AG19"/>
    <mergeCell ref="E19:E20"/>
    <mergeCell ref="W19:W20"/>
    <mergeCell ref="G20:G21"/>
    <mergeCell ref="H20:I21"/>
    <mergeCell ref="J20:O21"/>
    <mergeCell ref="Y20:Y21"/>
    <mergeCell ref="Z20:AA21"/>
    <mergeCell ref="AB20:AG21"/>
    <mergeCell ref="G18:G19"/>
    <mergeCell ref="H18:I19"/>
    <mergeCell ref="J18:O19"/>
    <mergeCell ref="P18:T19"/>
    <mergeCell ref="Y18:Y19"/>
    <mergeCell ref="Z18:AA19"/>
    <mergeCell ref="AB22:AG23"/>
    <mergeCell ref="D26:O27"/>
    <mergeCell ref="V26:AG27"/>
    <mergeCell ref="G29:G30"/>
    <mergeCell ref="H29:I30"/>
    <mergeCell ref="J29:O30"/>
    <mergeCell ref="Y29:Y30"/>
    <mergeCell ref="Z29:AA30"/>
    <mergeCell ref="AB29:AG30"/>
    <mergeCell ref="G22:G23"/>
    <mergeCell ref="H22:I23"/>
    <mergeCell ref="J22:O23"/>
    <mergeCell ref="P22:T23"/>
    <mergeCell ref="Y22:Y23"/>
    <mergeCell ref="Z22:AA23"/>
    <mergeCell ref="Z31:AA32"/>
    <mergeCell ref="AB31:AG32"/>
    <mergeCell ref="G33:G34"/>
    <mergeCell ref="H33:I34"/>
    <mergeCell ref="J33:O34"/>
    <mergeCell ref="Y33:Y34"/>
    <mergeCell ref="Z33:AA34"/>
    <mergeCell ref="AB33:AG34"/>
    <mergeCell ref="E31:E32"/>
    <mergeCell ref="G31:G32"/>
    <mergeCell ref="H31:I32"/>
    <mergeCell ref="J31:O32"/>
    <mergeCell ref="W31:W32"/>
    <mergeCell ref="Y31:Y32"/>
    <mergeCell ref="AH33:AH34"/>
    <mergeCell ref="A35:B36"/>
    <mergeCell ref="D35:D36"/>
    <mergeCell ref="S35:T36"/>
    <mergeCell ref="V35:V36"/>
    <mergeCell ref="G37:G38"/>
    <mergeCell ref="H37:I38"/>
    <mergeCell ref="J37:O38"/>
    <mergeCell ref="Y37:Y38"/>
    <mergeCell ref="Z37:AA38"/>
    <mergeCell ref="E40:E41"/>
    <mergeCell ref="W40:W41"/>
    <mergeCell ref="G41:G42"/>
    <mergeCell ref="H41:I42"/>
    <mergeCell ref="J41:O42"/>
    <mergeCell ref="AB37:AG38"/>
    <mergeCell ref="G39:G40"/>
    <mergeCell ref="H39:I40"/>
    <mergeCell ref="J39:O40"/>
    <mergeCell ref="Y39:Y40"/>
    <mergeCell ref="Z39:AA40"/>
    <mergeCell ref="AB39:AG40"/>
    <mergeCell ref="AH43:AJ44"/>
    <mergeCell ref="Y41:Y42"/>
    <mergeCell ref="Z41:AA42"/>
    <mergeCell ref="AB41:AG42"/>
    <mergeCell ref="G43:G44"/>
    <mergeCell ref="H43:I44"/>
    <mergeCell ref="J43:O44"/>
    <mergeCell ref="Y43:Y44"/>
    <mergeCell ref="Z43:AA44"/>
    <mergeCell ref="AB43:AG44"/>
    <mergeCell ref="E52:E53"/>
    <mergeCell ref="G52:G53"/>
    <mergeCell ref="H52:I53"/>
    <mergeCell ref="J52:O53"/>
    <mergeCell ref="T53:AI55"/>
    <mergeCell ref="G54:G55"/>
    <mergeCell ref="H54:I55"/>
    <mergeCell ref="J54:O55"/>
    <mergeCell ref="D47:O48"/>
    <mergeCell ref="T47:AI51"/>
    <mergeCell ref="G50:G51"/>
    <mergeCell ref="H50:I51"/>
    <mergeCell ref="J50:O51"/>
    <mergeCell ref="A1:AJ1"/>
    <mergeCell ref="A2:AJ2"/>
    <mergeCell ref="A3:AJ3"/>
    <mergeCell ref="G64:G65"/>
    <mergeCell ref="H64:I65"/>
    <mergeCell ref="J64:O65"/>
    <mergeCell ref="S65:S66"/>
    <mergeCell ref="P12:R13"/>
    <mergeCell ref="P41:R42"/>
    <mergeCell ref="P54:R55"/>
    <mergeCell ref="G60:G61"/>
    <mergeCell ref="H60:I61"/>
    <mergeCell ref="J60:O61"/>
    <mergeCell ref="E61:E62"/>
    <mergeCell ref="T61:AI63"/>
    <mergeCell ref="G62:G63"/>
    <mergeCell ref="H62:I63"/>
    <mergeCell ref="J62:O63"/>
    <mergeCell ref="A56:B57"/>
    <mergeCell ref="D56:D57"/>
    <mergeCell ref="T57:AI59"/>
    <mergeCell ref="G58:G59"/>
    <mergeCell ref="H58:I59"/>
    <mergeCell ref="J58:O59"/>
  </mergeCells>
  <phoneticPr fontId="3"/>
  <printOptions horizontalCentered="1"/>
  <pageMargins left="0" right="0" top="0.59055118110236227" bottom="0.19685039370078741" header="0.31496062992125984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J162"/>
  <sheetViews>
    <sheetView view="pageBreakPreview" zoomScaleNormal="100" zoomScaleSheetLayoutView="100" workbookViewId="0">
      <selection sqref="A1:AP2"/>
    </sheetView>
  </sheetViews>
  <sheetFormatPr defaultColWidth="2.125" defaultRowHeight="13.5"/>
  <cols>
    <col min="1" max="42" width="2.25" style="1" customWidth="1"/>
    <col min="43" max="54" width="2.125" style="1"/>
    <col min="55" max="55" width="2.5" style="1" bestFit="1" customWidth="1"/>
    <col min="56" max="16384" width="2.125" style="1"/>
  </cols>
  <sheetData>
    <row r="1" spans="1:88">
      <c r="A1" s="217" t="s">
        <v>54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2"/>
      <c r="AR1" s="2"/>
      <c r="AS1" s="2"/>
    </row>
    <row r="2" spans="1:8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2"/>
    </row>
    <row r="3" spans="1:88" ht="12" customHeight="1">
      <c r="AQ3" s="2"/>
    </row>
    <row r="4" spans="1:88" ht="10.7" customHeight="1">
      <c r="A4" s="189" t="s">
        <v>55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67" t="s">
        <v>56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9"/>
    </row>
    <row r="5" spans="1:88" ht="10.7" customHeight="1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T5" s="170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2"/>
    </row>
    <row r="6" spans="1:88" ht="10.7" customHeight="1">
      <c r="C6" s="2"/>
      <c r="D6" s="2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ht="10.7" customHeight="1">
      <c r="A7" s="26"/>
      <c r="B7" s="220" t="s">
        <v>57</v>
      </c>
      <c r="C7" s="227"/>
      <c r="D7" s="227"/>
      <c r="E7" s="227"/>
      <c r="F7" s="227"/>
      <c r="G7" s="221"/>
      <c r="H7" s="247" t="str">
        <f>IF(B9="","",B9)</f>
        <v>石井ＦＣ</v>
      </c>
      <c r="I7" s="248"/>
      <c r="J7" s="248"/>
      <c r="K7" s="248"/>
      <c r="L7" s="248"/>
      <c r="M7" s="249"/>
      <c r="N7" s="247" t="str">
        <f>IF(B11="","",B11)</f>
        <v>岡西ＦＣ</v>
      </c>
      <c r="O7" s="248"/>
      <c r="P7" s="248"/>
      <c r="Q7" s="248"/>
      <c r="R7" s="248"/>
      <c r="S7" s="249"/>
      <c r="T7" s="247" t="str">
        <f>IF(B13="","",B13)</f>
        <v>雀宮ＦＣ</v>
      </c>
      <c r="U7" s="248"/>
      <c r="V7" s="248"/>
      <c r="W7" s="248"/>
      <c r="X7" s="248"/>
      <c r="Y7" s="249"/>
      <c r="Z7" s="220" t="s">
        <v>58</v>
      </c>
      <c r="AA7" s="221"/>
      <c r="AB7" s="220" t="s">
        <v>59</v>
      </c>
      <c r="AC7" s="221"/>
      <c r="AD7" s="220" t="s">
        <v>60</v>
      </c>
      <c r="AE7" s="221"/>
      <c r="AF7" s="220" t="s">
        <v>61</v>
      </c>
      <c r="AG7" s="227"/>
      <c r="AH7" s="221"/>
      <c r="AI7" s="220" t="s">
        <v>62</v>
      </c>
      <c r="AJ7" s="22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4"/>
      <c r="BN7" s="5"/>
      <c r="BO7" s="5"/>
      <c r="BP7" s="5"/>
      <c r="BQ7" s="5"/>
      <c r="BR7" s="5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ht="10.7" customHeight="1">
      <c r="A8" s="26"/>
      <c r="B8" s="222"/>
      <c r="C8" s="165"/>
      <c r="D8" s="165"/>
      <c r="E8" s="165"/>
      <c r="F8" s="165"/>
      <c r="G8" s="166"/>
      <c r="H8" s="250"/>
      <c r="I8" s="251"/>
      <c r="J8" s="251"/>
      <c r="K8" s="251"/>
      <c r="L8" s="251"/>
      <c r="M8" s="252"/>
      <c r="N8" s="250"/>
      <c r="O8" s="251"/>
      <c r="P8" s="251"/>
      <c r="Q8" s="251"/>
      <c r="R8" s="251"/>
      <c r="S8" s="252"/>
      <c r="T8" s="250"/>
      <c r="U8" s="251"/>
      <c r="V8" s="251"/>
      <c r="W8" s="251"/>
      <c r="X8" s="251"/>
      <c r="Y8" s="252"/>
      <c r="Z8" s="222"/>
      <c r="AA8" s="166"/>
      <c r="AB8" s="222"/>
      <c r="AC8" s="166"/>
      <c r="AD8" s="222"/>
      <c r="AE8" s="166"/>
      <c r="AF8" s="222"/>
      <c r="AG8" s="165"/>
      <c r="AH8" s="166"/>
      <c r="AI8" s="222"/>
      <c r="AJ8" s="166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5"/>
      <c r="BN8" s="5"/>
      <c r="BO8" s="5"/>
      <c r="BP8" s="5"/>
      <c r="BQ8" s="5"/>
      <c r="BR8" s="5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10.7" customHeight="1">
      <c r="A9" s="188">
        <v>1</v>
      </c>
      <c r="B9" s="351" t="s">
        <v>296</v>
      </c>
      <c r="C9" s="235"/>
      <c r="D9" s="235"/>
      <c r="E9" s="235"/>
      <c r="F9" s="235"/>
      <c r="G9" s="236"/>
      <c r="H9" s="228"/>
      <c r="I9" s="229"/>
      <c r="J9" s="229"/>
      <c r="K9" s="229"/>
      <c r="L9" s="229"/>
      <c r="M9" s="230"/>
      <c r="N9" s="167" t="str">
        <f>IF(OR(O9="",R9=""),"",IF(O9&gt;R9,"○",IF(O9=R9,"△","●")))</f>
        <v>○</v>
      </c>
      <c r="O9" s="223">
        <v>5</v>
      </c>
      <c r="P9" s="224"/>
      <c r="Q9" s="227" t="s">
        <v>63</v>
      </c>
      <c r="R9" s="223">
        <v>0</v>
      </c>
      <c r="S9" s="221"/>
      <c r="T9" s="167" t="str">
        <f>IF(OR(U9="",X9=""),"",IF(U9&gt;X9,"○",IF(U9=X9,"△","●")))</f>
        <v>○</v>
      </c>
      <c r="U9" s="223">
        <v>4</v>
      </c>
      <c r="V9" s="224"/>
      <c r="W9" s="227" t="s">
        <v>63</v>
      </c>
      <c r="X9" s="223">
        <v>0</v>
      </c>
      <c r="Y9" s="221"/>
      <c r="Z9" s="220">
        <f>COUNTIF($H9:$Y9,"○")*3+COUNTIF($H9:$Y9,"△")*1</f>
        <v>6</v>
      </c>
      <c r="AA9" s="221"/>
      <c r="AB9" s="220">
        <f>SUM(I9,O9,U9)</f>
        <v>9</v>
      </c>
      <c r="AC9" s="221"/>
      <c r="AD9" s="220">
        <f>SUM(L9,R9,X9)</f>
        <v>0</v>
      </c>
      <c r="AE9" s="221"/>
      <c r="AF9" s="220">
        <f>AB9-AD9</f>
        <v>9</v>
      </c>
      <c r="AG9" s="227"/>
      <c r="AH9" s="221"/>
      <c r="AI9" s="220">
        <v>1</v>
      </c>
      <c r="AJ9" s="221"/>
      <c r="AU9" s="2"/>
      <c r="AV9" s="2"/>
      <c r="AW9" s="2"/>
      <c r="AX9" s="2"/>
      <c r="AY9" s="2"/>
      <c r="AZ9" s="2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2"/>
      <c r="CE9" s="2"/>
      <c r="CF9" s="2"/>
      <c r="CG9" s="2"/>
      <c r="CH9" s="2"/>
      <c r="CI9" s="2"/>
      <c r="CJ9" s="2"/>
    </row>
    <row r="10" spans="1:88" ht="10.7" customHeight="1">
      <c r="A10" s="188"/>
      <c r="B10" s="352"/>
      <c r="C10" s="238"/>
      <c r="D10" s="238"/>
      <c r="E10" s="238"/>
      <c r="F10" s="238"/>
      <c r="G10" s="239"/>
      <c r="H10" s="231"/>
      <c r="I10" s="232"/>
      <c r="J10" s="232"/>
      <c r="K10" s="232"/>
      <c r="L10" s="232"/>
      <c r="M10" s="233"/>
      <c r="N10" s="170"/>
      <c r="O10" s="225"/>
      <c r="P10" s="226"/>
      <c r="Q10" s="165"/>
      <c r="R10" s="225"/>
      <c r="S10" s="166"/>
      <c r="T10" s="170"/>
      <c r="U10" s="225"/>
      <c r="V10" s="226"/>
      <c r="W10" s="165"/>
      <c r="X10" s="225"/>
      <c r="Y10" s="166"/>
      <c r="Z10" s="222"/>
      <c r="AA10" s="166"/>
      <c r="AB10" s="222"/>
      <c r="AC10" s="166"/>
      <c r="AD10" s="222"/>
      <c r="AE10" s="166"/>
      <c r="AF10" s="222"/>
      <c r="AG10" s="165"/>
      <c r="AH10" s="166"/>
      <c r="AI10" s="222"/>
      <c r="AJ10" s="166"/>
      <c r="AU10" s="2"/>
      <c r="AV10" s="2"/>
      <c r="AW10" s="2"/>
      <c r="AX10" s="2"/>
      <c r="AY10" s="2"/>
      <c r="AZ10" s="2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2"/>
      <c r="CE10" s="2"/>
      <c r="CF10" s="2"/>
      <c r="CG10" s="2"/>
      <c r="CH10" s="2"/>
      <c r="CI10" s="2"/>
      <c r="CJ10" s="2"/>
    </row>
    <row r="11" spans="1:88" ht="10.7" customHeight="1">
      <c r="A11" s="188">
        <v>2</v>
      </c>
      <c r="B11" s="351" t="s">
        <v>324</v>
      </c>
      <c r="C11" s="235"/>
      <c r="D11" s="235"/>
      <c r="E11" s="235"/>
      <c r="F11" s="235"/>
      <c r="G11" s="236"/>
      <c r="H11" s="167" t="str">
        <f>IF(OR(I11="",L11=""),"",IF(I11&gt;L11,"○",IF(I11=L11,"△","●")))</f>
        <v>●</v>
      </c>
      <c r="I11" s="223">
        <f>IF(R9="","",R9)</f>
        <v>0</v>
      </c>
      <c r="J11" s="224"/>
      <c r="K11" s="227" t="s">
        <v>63</v>
      </c>
      <c r="L11" s="223">
        <f>IF(O9="","",O9)</f>
        <v>5</v>
      </c>
      <c r="M11" s="221"/>
      <c r="N11" s="228"/>
      <c r="O11" s="229"/>
      <c r="P11" s="229"/>
      <c r="Q11" s="229"/>
      <c r="R11" s="229"/>
      <c r="S11" s="230"/>
      <c r="T11" s="167" t="str">
        <f>IF(OR(U11="",X11=""),"",IF(U11&gt;X11,"○",IF(U11=X11,"△","●")))</f>
        <v>●</v>
      </c>
      <c r="U11" s="223">
        <v>0</v>
      </c>
      <c r="V11" s="224"/>
      <c r="W11" s="227" t="s">
        <v>63</v>
      </c>
      <c r="X11" s="223">
        <v>8</v>
      </c>
      <c r="Y11" s="221"/>
      <c r="Z11" s="220">
        <f>COUNTIF($H11:$Y11,"○")*3+COUNTIF($H11:$Y11,"△")*1</f>
        <v>0</v>
      </c>
      <c r="AA11" s="221"/>
      <c r="AB11" s="220">
        <f>SUM(I11,O11,U11)</f>
        <v>0</v>
      </c>
      <c r="AC11" s="221"/>
      <c r="AD11" s="220">
        <f>SUM(L11,R11,X11)</f>
        <v>13</v>
      </c>
      <c r="AE11" s="221"/>
      <c r="AF11" s="220">
        <f>AB11-AD11</f>
        <v>-13</v>
      </c>
      <c r="AG11" s="227"/>
      <c r="AH11" s="221"/>
      <c r="AI11" s="220">
        <v>3</v>
      </c>
      <c r="AJ11" s="221"/>
      <c r="AU11" s="2"/>
      <c r="AV11" s="2"/>
      <c r="AW11" s="2"/>
      <c r="AX11" s="2"/>
      <c r="AY11" s="2"/>
      <c r="AZ11" s="2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2"/>
      <c r="CE11" s="2"/>
      <c r="CF11" s="2"/>
      <c r="CG11" s="2"/>
      <c r="CH11" s="2"/>
      <c r="CI11" s="2"/>
      <c r="CJ11" s="2"/>
    </row>
    <row r="12" spans="1:88" ht="10.7" customHeight="1">
      <c r="A12" s="188"/>
      <c r="B12" s="352"/>
      <c r="C12" s="238"/>
      <c r="D12" s="238"/>
      <c r="E12" s="238"/>
      <c r="F12" s="238"/>
      <c r="G12" s="239"/>
      <c r="H12" s="170"/>
      <c r="I12" s="225"/>
      <c r="J12" s="226"/>
      <c r="K12" s="165"/>
      <c r="L12" s="225"/>
      <c r="M12" s="166"/>
      <c r="N12" s="231"/>
      <c r="O12" s="232"/>
      <c r="P12" s="232"/>
      <c r="Q12" s="232"/>
      <c r="R12" s="232"/>
      <c r="S12" s="233"/>
      <c r="T12" s="170"/>
      <c r="U12" s="225"/>
      <c r="V12" s="226"/>
      <c r="W12" s="165"/>
      <c r="X12" s="225"/>
      <c r="Y12" s="166"/>
      <c r="Z12" s="222"/>
      <c r="AA12" s="166"/>
      <c r="AB12" s="222"/>
      <c r="AC12" s="166"/>
      <c r="AD12" s="222"/>
      <c r="AE12" s="166"/>
      <c r="AF12" s="222"/>
      <c r="AG12" s="165"/>
      <c r="AH12" s="166"/>
      <c r="AI12" s="222"/>
      <c r="AJ12" s="166"/>
      <c r="AU12" s="2"/>
      <c r="AV12" s="2"/>
      <c r="AW12" s="2"/>
      <c r="AX12" s="2"/>
      <c r="AY12" s="2"/>
      <c r="AZ12" s="2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2"/>
      <c r="CE12" s="2"/>
      <c r="CF12" s="2"/>
      <c r="CG12" s="2"/>
      <c r="CH12" s="2"/>
      <c r="CI12" s="2"/>
      <c r="CJ12" s="2"/>
    </row>
    <row r="13" spans="1:88" ht="10.7" customHeight="1">
      <c r="A13" s="188">
        <v>3</v>
      </c>
      <c r="B13" s="234" t="s">
        <v>325</v>
      </c>
      <c r="C13" s="235"/>
      <c r="D13" s="235"/>
      <c r="E13" s="235"/>
      <c r="F13" s="235"/>
      <c r="G13" s="235"/>
      <c r="H13" s="167" t="str">
        <f>IF(OR(I13="",L13=""),"",IF(I13&gt;L13,"○",IF(I13=L13,"△","●")))</f>
        <v>●</v>
      </c>
      <c r="I13" s="223">
        <f>IF(X9="","",X9)</f>
        <v>0</v>
      </c>
      <c r="J13" s="224"/>
      <c r="K13" s="227" t="s">
        <v>63</v>
      </c>
      <c r="L13" s="223">
        <f>IF(U9="","",U9)</f>
        <v>4</v>
      </c>
      <c r="M13" s="221"/>
      <c r="N13" s="167" t="str">
        <f>IF(OR(O13="",R13=""),"",IF(O13&gt;R13,"○",IF(O13=R13,"△","●")))</f>
        <v>○</v>
      </c>
      <c r="O13" s="223">
        <f>IF(X11="","",X11)</f>
        <v>8</v>
      </c>
      <c r="P13" s="224"/>
      <c r="Q13" s="227" t="s">
        <v>63</v>
      </c>
      <c r="R13" s="223">
        <f>IF(U11="","",U11)</f>
        <v>0</v>
      </c>
      <c r="S13" s="221"/>
      <c r="T13" s="228"/>
      <c r="U13" s="229"/>
      <c r="V13" s="229"/>
      <c r="W13" s="229"/>
      <c r="X13" s="229"/>
      <c r="Y13" s="230"/>
      <c r="Z13" s="220">
        <f>COUNTIF($H13:$Y13,"○")*3+COUNTIF($H13:$Y13,"△")*1</f>
        <v>3</v>
      </c>
      <c r="AA13" s="221"/>
      <c r="AB13" s="220">
        <f>SUM(I13,O13,U13)</f>
        <v>8</v>
      </c>
      <c r="AC13" s="221"/>
      <c r="AD13" s="220">
        <f>SUM(L13,R13,X13)</f>
        <v>4</v>
      </c>
      <c r="AE13" s="221"/>
      <c r="AF13" s="220">
        <f>AB13-AD13</f>
        <v>4</v>
      </c>
      <c r="AG13" s="227"/>
      <c r="AH13" s="221"/>
      <c r="AI13" s="220">
        <v>2</v>
      </c>
      <c r="AJ13" s="221"/>
      <c r="AU13" s="4"/>
      <c r="AV13" s="5"/>
      <c r="AW13" s="5"/>
      <c r="AX13" s="5"/>
      <c r="AY13" s="5"/>
      <c r="AZ13" s="5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2"/>
      <c r="CE13" s="2"/>
      <c r="CF13" s="2"/>
      <c r="CG13" s="2"/>
      <c r="CH13" s="2"/>
      <c r="CI13" s="2"/>
      <c r="CJ13" s="2"/>
    </row>
    <row r="14" spans="1:88" ht="10.7" customHeight="1">
      <c r="A14" s="188"/>
      <c r="B14" s="237"/>
      <c r="C14" s="238"/>
      <c r="D14" s="238"/>
      <c r="E14" s="238"/>
      <c r="F14" s="238"/>
      <c r="G14" s="238"/>
      <c r="H14" s="170"/>
      <c r="I14" s="225"/>
      <c r="J14" s="226"/>
      <c r="K14" s="165"/>
      <c r="L14" s="225"/>
      <c r="M14" s="166"/>
      <c r="N14" s="170"/>
      <c r="O14" s="225"/>
      <c r="P14" s="226"/>
      <c r="Q14" s="165"/>
      <c r="R14" s="225"/>
      <c r="S14" s="166"/>
      <c r="T14" s="231"/>
      <c r="U14" s="232"/>
      <c r="V14" s="232"/>
      <c r="W14" s="232"/>
      <c r="X14" s="232"/>
      <c r="Y14" s="233"/>
      <c r="Z14" s="222"/>
      <c r="AA14" s="166"/>
      <c r="AB14" s="222"/>
      <c r="AC14" s="166"/>
      <c r="AD14" s="222"/>
      <c r="AE14" s="166"/>
      <c r="AF14" s="222"/>
      <c r="AG14" s="165"/>
      <c r="AH14" s="166"/>
      <c r="AI14" s="222"/>
      <c r="AJ14" s="166"/>
      <c r="AU14" s="5"/>
      <c r="AV14" s="5"/>
      <c r="AW14" s="5"/>
      <c r="AX14" s="5"/>
      <c r="AY14" s="5"/>
      <c r="AZ14" s="5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</row>
    <row r="15" spans="1:88" ht="10.7" customHeight="1"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10.7" customHeight="1">
      <c r="B16" s="220" t="s">
        <v>64</v>
      </c>
      <c r="C16" s="227"/>
      <c r="D16" s="227"/>
      <c r="E16" s="227"/>
      <c r="F16" s="227"/>
      <c r="G16" s="221"/>
      <c r="H16" s="247" t="str">
        <f>IF(B18="","",B18)</f>
        <v>ともぞうＳＣ</v>
      </c>
      <c r="I16" s="248"/>
      <c r="J16" s="248"/>
      <c r="K16" s="248"/>
      <c r="L16" s="248"/>
      <c r="M16" s="249"/>
      <c r="N16" s="247" t="str">
        <f>IF(B20="","",B20)</f>
        <v>ＦＣアリーバ</v>
      </c>
      <c r="O16" s="248"/>
      <c r="P16" s="248"/>
      <c r="Q16" s="248"/>
      <c r="R16" s="248"/>
      <c r="S16" s="249"/>
      <c r="T16" s="247" t="str">
        <f>IF(B22="","",B22)</f>
        <v>サウス宇都宮ＳＣ</v>
      </c>
      <c r="U16" s="248"/>
      <c r="V16" s="248"/>
      <c r="W16" s="248"/>
      <c r="X16" s="248"/>
      <c r="Y16" s="249"/>
      <c r="Z16" s="247" t="str">
        <f>IF(B24="","",B24)</f>
        <v>上三川ＦＣ</v>
      </c>
      <c r="AA16" s="248"/>
      <c r="AB16" s="248"/>
      <c r="AC16" s="248"/>
      <c r="AD16" s="248"/>
      <c r="AE16" s="248"/>
      <c r="AF16" s="220" t="s">
        <v>58</v>
      </c>
      <c r="AG16" s="221"/>
      <c r="AH16" s="220" t="s">
        <v>59</v>
      </c>
      <c r="AI16" s="221"/>
      <c r="AJ16" s="220" t="s">
        <v>60</v>
      </c>
      <c r="AK16" s="221"/>
      <c r="AL16" s="220" t="s">
        <v>61</v>
      </c>
      <c r="AM16" s="227"/>
      <c r="AN16" s="221"/>
      <c r="AO16" s="220" t="s">
        <v>62</v>
      </c>
      <c r="AP16" s="22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4"/>
      <c r="BN16" s="5"/>
      <c r="BO16" s="5"/>
      <c r="BP16" s="5"/>
      <c r="BQ16" s="5"/>
      <c r="BR16" s="5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0.7" customHeight="1">
      <c r="B17" s="222"/>
      <c r="C17" s="165"/>
      <c r="D17" s="165"/>
      <c r="E17" s="165"/>
      <c r="F17" s="165"/>
      <c r="G17" s="166"/>
      <c r="H17" s="250"/>
      <c r="I17" s="251"/>
      <c r="J17" s="251"/>
      <c r="K17" s="251"/>
      <c r="L17" s="251"/>
      <c r="M17" s="252"/>
      <c r="N17" s="250"/>
      <c r="O17" s="251"/>
      <c r="P17" s="251"/>
      <c r="Q17" s="251"/>
      <c r="R17" s="251"/>
      <c r="S17" s="252"/>
      <c r="T17" s="250"/>
      <c r="U17" s="251"/>
      <c r="V17" s="251"/>
      <c r="W17" s="251"/>
      <c r="X17" s="251"/>
      <c r="Y17" s="252"/>
      <c r="Z17" s="250"/>
      <c r="AA17" s="251"/>
      <c r="AB17" s="251"/>
      <c r="AC17" s="251"/>
      <c r="AD17" s="251"/>
      <c r="AE17" s="251"/>
      <c r="AF17" s="222"/>
      <c r="AG17" s="166"/>
      <c r="AH17" s="222"/>
      <c r="AI17" s="166"/>
      <c r="AJ17" s="222"/>
      <c r="AK17" s="166"/>
      <c r="AL17" s="222"/>
      <c r="AM17" s="165"/>
      <c r="AN17" s="166"/>
      <c r="AO17" s="222"/>
      <c r="AP17" s="16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5"/>
      <c r="BN17" s="5"/>
      <c r="BO17" s="5"/>
      <c r="BP17" s="5"/>
      <c r="BQ17" s="5"/>
      <c r="BR17" s="5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10.7" customHeight="1">
      <c r="A18" s="188">
        <v>4</v>
      </c>
      <c r="B18" s="351" t="s">
        <v>326</v>
      </c>
      <c r="C18" s="235"/>
      <c r="D18" s="235"/>
      <c r="E18" s="235"/>
      <c r="F18" s="235"/>
      <c r="G18" s="236"/>
      <c r="H18" s="228"/>
      <c r="I18" s="229"/>
      <c r="J18" s="229"/>
      <c r="K18" s="229"/>
      <c r="L18" s="229"/>
      <c r="M18" s="230"/>
      <c r="N18" s="167" t="str">
        <f>IF(OR(O18="",R18=""),"",IF(O18&gt;R18,"○",IF(O18=R18,"△","●")))</f>
        <v>○</v>
      </c>
      <c r="O18" s="223">
        <v>10</v>
      </c>
      <c r="P18" s="224"/>
      <c r="Q18" s="227" t="s">
        <v>63</v>
      </c>
      <c r="R18" s="223">
        <v>0</v>
      </c>
      <c r="S18" s="221"/>
      <c r="T18" s="167" t="str">
        <f>IF(OR(U18="",X18=""),"",IF(U18&gt;X18,"○",IF(U18=X18,"△","●")))</f>
        <v>○</v>
      </c>
      <c r="U18" s="223">
        <v>12</v>
      </c>
      <c r="V18" s="224"/>
      <c r="W18" s="227" t="s">
        <v>63</v>
      </c>
      <c r="X18" s="223">
        <v>0</v>
      </c>
      <c r="Y18" s="221"/>
      <c r="Z18" s="167" t="str">
        <f>IF(OR(AA18="",AD18=""),"",IF(AA18&gt;AD18,"○",IF(AA18=AD18,"△","●")))</f>
        <v>○</v>
      </c>
      <c r="AA18" s="223">
        <v>10</v>
      </c>
      <c r="AB18" s="224"/>
      <c r="AC18" s="227" t="s">
        <v>63</v>
      </c>
      <c r="AD18" s="223">
        <v>0</v>
      </c>
      <c r="AE18" s="221"/>
      <c r="AF18" s="220">
        <f>COUNTIF($H18:$AD18,"○")*3+COUNTIF($H18:$AD18,"△")*1</f>
        <v>9</v>
      </c>
      <c r="AG18" s="221"/>
      <c r="AH18" s="220">
        <f>SUM(I18,O18,U18,AA18)</f>
        <v>32</v>
      </c>
      <c r="AI18" s="221"/>
      <c r="AJ18" s="220">
        <f>SUM(L18,R18,X18,AD18)</f>
        <v>0</v>
      </c>
      <c r="AK18" s="221"/>
      <c r="AL18" s="220">
        <f>AH18-AJ18</f>
        <v>32</v>
      </c>
      <c r="AM18" s="227"/>
      <c r="AN18" s="221"/>
      <c r="AO18" s="220">
        <v>1</v>
      </c>
      <c r="AP18" s="221"/>
      <c r="AU18" s="2"/>
      <c r="AV18" s="2"/>
      <c r="AW18" s="2"/>
      <c r="AX18" s="2"/>
      <c r="AY18" s="2"/>
      <c r="AZ18" s="2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2"/>
      <c r="CE18" s="2"/>
      <c r="CF18" s="2"/>
      <c r="CG18" s="2"/>
      <c r="CH18" s="2"/>
      <c r="CI18" s="2"/>
      <c r="CJ18" s="2"/>
    </row>
    <row r="19" spans="1:88" ht="10.7" customHeight="1">
      <c r="A19" s="188"/>
      <c r="B19" s="352"/>
      <c r="C19" s="238"/>
      <c r="D19" s="238"/>
      <c r="E19" s="238"/>
      <c r="F19" s="238"/>
      <c r="G19" s="239"/>
      <c r="H19" s="231"/>
      <c r="I19" s="232"/>
      <c r="J19" s="232"/>
      <c r="K19" s="232"/>
      <c r="L19" s="232"/>
      <c r="M19" s="233"/>
      <c r="N19" s="170"/>
      <c r="O19" s="225"/>
      <c r="P19" s="226"/>
      <c r="Q19" s="165"/>
      <c r="R19" s="225"/>
      <c r="S19" s="166"/>
      <c r="T19" s="170"/>
      <c r="U19" s="225"/>
      <c r="V19" s="226"/>
      <c r="W19" s="165"/>
      <c r="X19" s="225"/>
      <c r="Y19" s="166"/>
      <c r="Z19" s="170"/>
      <c r="AA19" s="225"/>
      <c r="AB19" s="226"/>
      <c r="AC19" s="165"/>
      <c r="AD19" s="225"/>
      <c r="AE19" s="166"/>
      <c r="AF19" s="222"/>
      <c r="AG19" s="166"/>
      <c r="AH19" s="222"/>
      <c r="AI19" s="166"/>
      <c r="AJ19" s="222"/>
      <c r="AK19" s="166"/>
      <c r="AL19" s="222"/>
      <c r="AM19" s="165"/>
      <c r="AN19" s="166"/>
      <c r="AO19" s="222"/>
      <c r="AP19" s="166"/>
      <c r="AU19" s="2"/>
      <c r="AV19" s="2"/>
      <c r="AW19" s="2"/>
      <c r="AX19" s="2"/>
      <c r="AY19" s="2"/>
      <c r="AZ19" s="2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2"/>
      <c r="CE19" s="2"/>
      <c r="CF19" s="2"/>
      <c r="CG19" s="2"/>
      <c r="CH19" s="2"/>
      <c r="CI19" s="2"/>
      <c r="CJ19" s="2"/>
    </row>
    <row r="20" spans="1:88" ht="10.7" customHeight="1">
      <c r="A20" s="188">
        <v>5</v>
      </c>
      <c r="B20" s="351" t="s">
        <v>318</v>
      </c>
      <c r="C20" s="235"/>
      <c r="D20" s="235"/>
      <c r="E20" s="235"/>
      <c r="F20" s="235"/>
      <c r="G20" s="236"/>
      <c r="H20" s="167" t="str">
        <f>IF(OR(I20="",L20=""),"",IF(I20&gt;L20,"○",IF(I20=L20,"△","●")))</f>
        <v>●</v>
      </c>
      <c r="I20" s="223">
        <f>IF(R18="","",R18)</f>
        <v>0</v>
      </c>
      <c r="J20" s="224"/>
      <c r="K20" s="227" t="s">
        <v>63</v>
      </c>
      <c r="L20" s="223">
        <f>IF(O18="","",O18)</f>
        <v>10</v>
      </c>
      <c r="M20" s="221"/>
      <c r="N20" s="228"/>
      <c r="O20" s="229"/>
      <c r="P20" s="229"/>
      <c r="Q20" s="229"/>
      <c r="R20" s="229"/>
      <c r="S20" s="230"/>
      <c r="T20" s="167" t="str">
        <f>IF(OR(U20="",X20=""),"",IF(U20&gt;X20,"○",IF(U20=X20,"△","●")))</f>
        <v>●</v>
      </c>
      <c r="U20" s="223">
        <v>1</v>
      </c>
      <c r="V20" s="224"/>
      <c r="W20" s="227" t="s">
        <v>63</v>
      </c>
      <c r="X20" s="223">
        <v>2</v>
      </c>
      <c r="Y20" s="221"/>
      <c r="Z20" s="167" t="str">
        <f>IF(OR(AA20="",AD20=""),"",IF(AA20&gt;AD20,"○",IF(AA20=AD20,"△","●")))</f>
        <v>△</v>
      </c>
      <c r="AA20" s="223">
        <v>1</v>
      </c>
      <c r="AB20" s="224"/>
      <c r="AC20" s="227" t="s">
        <v>63</v>
      </c>
      <c r="AD20" s="223">
        <v>1</v>
      </c>
      <c r="AE20" s="221"/>
      <c r="AF20" s="220">
        <f>COUNTIF($H20:$AD20,"○")*3+COUNTIF($H20:$AD20,"△")*1</f>
        <v>1</v>
      </c>
      <c r="AG20" s="221"/>
      <c r="AH20" s="220">
        <f>SUM(I20,O20,U20,AA20)</f>
        <v>2</v>
      </c>
      <c r="AI20" s="221"/>
      <c r="AJ20" s="220">
        <f>SUM(L20,R20,X20,AD20)</f>
        <v>13</v>
      </c>
      <c r="AK20" s="221"/>
      <c r="AL20" s="220">
        <f>AH20-AJ20</f>
        <v>-11</v>
      </c>
      <c r="AM20" s="227"/>
      <c r="AN20" s="221"/>
      <c r="AO20" s="220">
        <v>4</v>
      </c>
      <c r="AP20" s="221"/>
      <c r="AU20" s="2"/>
      <c r="AV20" s="2"/>
      <c r="AW20" s="2"/>
      <c r="AX20" s="2"/>
      <c r="AY20" s="2"/>
      <c r="AZ20" s="2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2"/>
      <c r="CE20" s="2"/>
      <c r="CF20" s="2"/>
      <c r="CG20" s="2"/>
      <c r="CH20" s="2"/>
      <c r="CI20" s="2"/>
      <c r="CJ20" s="2"/>
    </row>
    <row r="21" spans="1:88" ht="10.7" customHeight="1">
      <c r="A21" s="188"/>
      <c r="B21" s="352"/>
      <c r="C21" s="238"/>
      <c r="D21" s="238"/>
      <c r="E21" s="238"/>
      <c r="F21" s="238"/>
      <c r="G21" s="239"/>
      <c r="H21" s="170"/>
      <c r="I21" s="225"/>
      <c r="J21" s="226"/>
      <c r="K21" s="165"/>
      <c r="L21" s="225"/>
      <c r="M21" s="166"/>
      <c r="N21" s="231"/>
      <c r="O21" s="232"/>
      <c r="P21" s="232"/>
      <c r="Q21" s="232"/>
      <c r="R21" s="232"/>
      <c r="S21" s="233"/>
      <c r="T21" s="170"/>
      <c r="U21" s="225"/>
      <c r="V21" s="226"/>
      <c r="W21" s="165"/>
      <c r="X21" s="225"/>
      <c r="Y21" s="166"/>
      <c r="Z21" s="170"/>
      <c r="AA21" s="225"/>
      <c r="AB21" s="226"/>
      <c r="AC21" s="165"/>
      <c r="AD21" s="225"/>
      <c r="AE21" s="166"/>
      <c r="AF21" s="222"/>
      <c r="AG21" s="166"/>
      <c r="AH21" s="222"/>
      <c r="AI21" s="166"/>
      <c r="AJ21" s="222"/>
      <c r="AK21" s="166"/>
      <c r="AL21" s="222"/>
      <c r="AM21" s="165"/>
      <c r="AN21" s="166"/>
      <c r="AO21" s="222"/>
      <c r="AP21" s="166"/>
      <c r="AU21" s="2"/>
      <c r="AV21" s="2"/>
      <c r="AW21" s="2"/>
      <c r="AX21" s="2"/>
      <c r="AY21" s="2"/>
      <c r="AZ21" s="2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2"/>
      <c r="CE21" s="2"/>
      <c r="CF21" s="2"/>
      <c r="CG21" s="2"/>
      <c r="CH21" s="2"/>
      <c r="CI21" s="2"/>
      <c r="CJ21" s="2"/>
    </row>
    <row r="22" spans="1:88" ht="10.7" customHeight="1">
      <c r="A22" s="188">
        <v>6</v>
      </c>
      <c r="B22" s="351" t="s">
        <v>290</v>
      </c>
      <c r="C22" s="235"/>
      <c r="D22" s="235"/>
      <c r="E22" s="235"/>
      <c r="F22" s="235"/>
      <c r="G22" s="236"/>
      <c r="H22" s="167" t="str">
        <f>IF(OR(I22="",L22=""),"",IF(I22&gt;L22,"○",IF(I22=L22,"△","●")))</f>
        <v>●</v>
      </c>
      <c r="I22" s="223">
        <f>IF(X18="","",X18)</f>
        <v>0</v>
      </c>
      <c r="J22" s="224"/>
      <c r="K22" s="227" t="s">
        <v>63</v>
      </c>
      <c r="L22" s="223">
        <f>IF(U18="","",U18)</f>
        <v>12</v>
      </c>
      <c r="M22" s="221"/>
      <c r="N22" s="167" t="str">
        <f>IF(OR(O22="",R22=""),"",IF(O22&gt;R22,"○",IF(O22=R22,"△","●")))</f>
        <v>○</v>
      </c>
      <c r="O22" s="223">
        <f>IF(X20="","",X20)</f>
        <v>2</v>
      </c>
      <c r="P22" s="224"/>
      <c r="Q22" s="227" t="s">
        <v>63</v>
      </c>
      <c r="R22" s="223">
        <f>IF(U20="","",U20)</f>
        <v>1</v>
      </c>
      <c r="S22" s="221"/>
      <c r="T22" s="228"/>
      <c r="U22" s="229"/>
      <c r="V22" s="229"/>
      <c r="W22" s="229"/>
      <c r="X22" s="229"/>
      <c r="Y22" s="230"/>
      <c r="Z22" s="167" t="str">
        <f>IF(OR(AA22="",AD22=""),"",IF(AA22&gt;AD22,"○",IF(AA22=AD22,"△","●")))</f>
        <v>○</v>
      </c>
      <c r="AA22" s="223">
        <v>4</v>
      </c>
      <c r="AB22" s="224"/>
      <c r="AC22" s="227" t="s">
        <v>63</v>
      </c>
      <c r="AD22" s="223">
        <v>3</v>
      </c>
      <c r="AE22" s="221"/>
      <c r="AF22" s="220">
        <f>COUNTIF($H22:$AD22,"○")*3+COUNTIF($H22:$AD22,"△")*1</f>
        <v>6</v>
      </c>
      <c r="AG22" s="221"/>
      <c r="AH22" s="220">
        <f>SUM(I22,O22,U22,AA22)</f>
        <v>6</v>
      </c>
      <c r="AI22" s="221"/>
      <c r="AJ22" s="220">
        <f>SUM(L22,R22,X22,AD22)</f>
        <v>16</v>
      </c>
      <c r="AK22" s="221"/>
      <c r="AL22" s="220">
        <f>AH22-AJ22</f>
        <v>-10</v>
      </c>
      <c r="AM22" s="227"/>
      <c r="AN22" s="221"/>
      <c r="AO22" s="220">
        <v>2</v>
      </c>
      <c r="AP22" s="221"/>
      <c r="AU22" s="4"/>
      <c r="AV22" s="5"/>
      <c r="AW22" s="5"/>
      <c r="AX22" s="5"/>
      <c r="AY22" s="5"/>
      <c r="AZ22" s="5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2"/>
      <c r="CE22" s="2"/>
      <c r="CF22" s="2"/>
      <c r="CG22" s="2"/>
      <c r="CH22" s="2"/>
      <c r="CI22" s="2"/>
      <c r="CJ22" s="2"/>
    </row>
    <row r="23" spans="1:88" ht="10.7" customHeight="1">
      <c r="A23" s="188"/>
      <c r="B23" s="352"/>
      <c r="C23" s="238"/>
      <c r="D23" s="238"/>
      <c r="E23" s="238"/>
      <c r="F23" s="238"/>
      <c r="G23" s="239"/>
      <c r="H23" s="170"/>
      <c r="I23" s="225"/>
      <c r="J23" s="226"/>
      <c r="K23" s="165"/>
      <c r="L23" s="225"/>
      <c r="M23" s="166"/>
      <c r="N23" s="170"/>
      <c r="O23" s="225"/>
      <c r="P23" s="226"/>
      <c r="Q23" s="165"/>
      <c r="R23" s="225"/>
      <c r="S23" s="166"/>
      <c r="T23" s="231"/>
      <c r="U23" s="232"/>
      <c r="V23" s="232"/>
      <c r="W23" s="232"/>
      <c r="X23" s="232"/>
      <c r="Y23" s="233"/>
      <c r="Z23" s="170"/>
      <c r="AA23" s="225"/>
      <c r="AB23" s="226"/>
      <c r="AC23" s="165"/>
      <c r="AD23" s="225"/>
      <c r="AE23" s="166"/>
      <c r="AF23" s="222"/>
      <c r="AG23" s="166"/>
      <c r="AH23" s="222"/>
      <c r="AI23" s="166"/>
      <c r="AJ23" s="222"/>
      <c r="AK23" s="166"/>
      <c r="AL23" s="222"/>
      <c r="AM23" s="165"/>
      <c r="AN23" s="166"/>
      <c r="AO23" s="222"/>
      <c r="AP23" s="166"/>
      <c r="AU23" s="5"/>
      <c r="AV23" s="5"/>
      <c r="AW23" s="5"/>
      <c r="AX23" s="5"/>
      <c r="AY23" s="5"/>
      <c r="AZ23" s="5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2"/>
      <c r="CE23" s="2"/>
      <c r="CF23" s="2"/>
      <c r="CG23" s="2"/>
      <c r="CH23" s="2"/>
      <c r="CI23" s="2"/>
      <c r="CJ23" s="2"/>
    </row>
    <row r="24" spans="1:88" ht="10.7" customHeight="1">
      <c r="A24" s="188">
        <v>7</v>
      </c>
      <c r="B24" s="351" t="s">
        <v>327</v>
      </c>
      <c r="C24" s="235"/>
      <c r="D24" s="235"/>
      <c r="E24" s="235"/>
      <c r="F24" s="235"/>
      <c r="G24" s="236"/>
      <c r="H24" s="167" t="str">
        <f>IF(OR(I24="",L24=""),"",IF(I24&gt;L24,"○",IF(I24=L24,"△","●")))</f>
        <v>●</v>
      </c>
      <c r="I24" s="223">
        <f>IF(AD18="","",AD18)</f>
        <v>0</v>
      </c>
      <c r="J24" s="224"/>
      <c r="K24" s="227" t="s">
        <v>63</v>
      </c>
      <c r="L24" s="223">
        <f>IF(AA18="","",AA18)</f>
        <v>10</v>
      </c>
      <c r="M24" s="221"/>
      <c r="N24" s="167" t="str">
        <f>IF(OR(O24="",R24=""),"",IF(O24&gt;R24,"○",IF(O24=R24,"△","●")))</f>
        <v>△</v>
      </c>
      <c r="O24" s="223">
        <f>IF(AD20="","",AD20)</f>
        <v>1</v>
      </c>
      <c r="P24" s="224"/>
      <c r="Q24" s="227" t="s">
        <v>63</v>
      </c>
      <c r="R24" s="223">
        <f>IF(AA20="","",AA20)</f>
        <v>1</v>
      </c>
      <c r="S24" s="221"/>
      <c r="T24" s="167" t="str">
        <f>IF(OR(U24="",X24=""),"",IF(U24&gt;X24,"○",IF(U24=X24,"△","●")))</f>
        <v>●</v>
      </c>
      <c r="U24" s="223">
        <f>IF(AD22="","",AD22)</f>
        <v>3</v>
      </c>
      <c r="V24" s="224"/>
      <c r="W24" s="227" t="s">
        <v>63</v>
      </c>
      <c r="X24" s="223">
        <f>IF(AA22="","",AA22)</f>
        <v>4</v>
      </c>
      <c r="Y24" s="221"/>
      <c r="Z24" s="228"/>
      <c r="AA24" s="229"/>
      <c r="AB24" s="229"/>
      <c r="AC24" s="229"/>
      <c r="AD24" s="229"/>
      <c r="AE24" s="230"/>
      <c r="AF24" s="220">
        <f>COUNTIF($H24:$AD24,"○")*3+COUNTIF($H24:$AD24,"△")*1</f>
        <v>1</v>
      </c>
      <c r="AG24" s="221"/>
      <c r="AH24" s="220">
        <f>SUM(I24,O24,U24,AA24)</f>
        <v>4</v>
      </c>
      <c r="AI24" s="221"/>
      <c r="AJ24" s="220">
        <f>SUM(L24,R24,X24,AD24)</f>
        <v>15</v>
      </c>
      <c r="AK24" s="221"/>
      <c r="AL24" s="220">
        <f>AH24-AJ24</f>
        <v>-11</v>
      </c>
      <c r="AM24" s="227"/>
      <c r="AN24" s="221"/>
      <c r="AO24" s="220">
        <v>3</v>
      </c>
      <c r="AP24" s="221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0.7" customHeight="1">
      <c r="A25" s="188"/>
      <c r="B25" s="352"/>
      <c r="C25" s="238"/>
      <c r="D25" s="238"/>
      <c r="E25" s="238"/>
      <c r="F25" s="238"/>
      <c r="G25" s="239"/>
      <c r="H25" s="170"/>
      <c r="I25" s="225"/>
      <c r="J25" s="226"/>
      <c r="K25" s="165"/>
      <c r="L25" s="225"/>
      <c r="M25" s="166"/>
      <c r="N25" s="170"/>
      <c r="O25" s="225"/>
      <c r="P25" s="226"/>
      <c r="Q25" s="165"/>
      <c r="R25" s="225"/>
      <c r="S25" s="166"/>
      <c r="T25" s="170"/>
      <c r="U25" s="225"/>
      <c r="V25" s="226"/>
      <c r="W25" s="165"/>
      <c r="X25" s="225"/>
      <c r="Y25" s="166"/>
      <c r="Z25" s="231"/>
      <c r="AA25" s="232"/>
      <c r="AB25" s="232"/>
      <c r="AC25" s="232"/>
      <c r="AD25" s="232"/>
      <c r="AE25" s="233"/>
      <c r="AF25" s="222"/>
      <c r="AG25" s="166"/>
      <c r="AH25" s="222"/>
      <c r="AI25" s="166"/>
      <c r="AJ25" s="222"/>
      <c r="AK25" s="166"/>
      <c r="AL25" s="222"/>
      <c r="AM25" s="165"/>
      <c r="AN25" s="166"/>
      <c r="AO25" s="222"/>
      <c r="AP25" s="166"/>
    </row>
    <row r="26" spans="1:88" ht="10.7" customHeight="1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7"/>
      <c r="T26" s="2"/>
      <c r="U26" s="2"/>
      <c r="V26" s="2"/>
      <c r="W26" s="28"/>
      <c r="X26" s="2"/>
      <c r="Y26" s="2"/>
      <c r="Z26" s="2"/>
      <c r="AA26" s="2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88" ht="10.7" customHeight="1" thickTop="1">
      <c r="B27" s="330" t="s">
        <v>65</v>
      </c>
      <c r="C27" s="331"/>
      <c r="D27" s="331"/>
      <c r="E27" s="331"/>
      <c r="F27" s="331"/>
      <c r="G27" s="331"/>
      <c r="H27" s="331"/>
      <c r="I27" s="331"/>
      <c r="K27" s="353" t="s">
        <v>66</v>
      </c>
      <c r="L27" s="354"/>
      <c r="M27" s="354"/>
      <c r="N27" s="354"/>
      <c r="O27" s="354"/>
      <c r="P27" s="354"/>
      <c r="Q27" s="354"/>
      <c r="R27" s="354"/>
      <c r="S27" s="354"/>
      <c r="T27" s="355"/>
      <c r="U27" s="340">
        <f>IF(OR(W27="",W28=""),"",W27+W28)</f>
        <v>0</v>
      </c>
      <c r="V27" s="281"/>
      <c r="W27" s="340">
        <v>0</v>
      </c>
      <c r="X27" s="314"/>
      <c r="Y27" s="122" t="s">
        <v>67</v>
      </c>
      <c r="Z27" s="341">
        <v>4</v>
      </c>
      <c r="AA27" s="281"/>
      <c r="AB27" s="340">
        <f>IF(OR(Z27="",Z28=""),"",Z27+Z28)</f>
        <v>7</v>
      </c>
      <c r="AC27" s="359"/>
      <c r="AD27" s="361" t="s">
        <v>68</v>
      </c>
      <c r="AE27" s="362"/>
      <c r="AF27" s="362"/>
      <c r="AG27" s="362"/>
      <c r="AH27" s="362"/>
      <c r="AI27" s="362"/>
      <c r="AJ27" s="362"/>
      <c r="AK27" s="362"/>
      <c r="AL27" s="362"/>
      <c r="AM27" s="363"/>
      <c r="AN27" s="2"/>
      <c r="AO27" s="2"/>
      <c r="AP27" s="2"/>
    </row>
    <row r="28" spans="1:88" ht="10.7" customHeight="1" thickBot="1">
      <c r="B28" s="331"/>
      <c r="C28" s="331"/>
      <c r="D28" s="331"/>
      <c r="E28" s="331"/>
      <c r="F28" s="331"/>
      <c r="G28" s="331"/>
      <c r="H28" s="331"/>
      <c r="I28" s="331"/>
      <c r="K28" s="356"/>
      <c r="L28" s="357"/>
      <c r="M28" s="357"/>
      <c r="N28" s="357"/>
      <c r="O28" s="357"/>
      <c r="P28" s="357"/>
      <c r="Q28" s="357"/>
      <c r="R28" s="357"/>
      <c r="S28" s="357"/>
      <c r="T28" s="358"/>
      <c r="U28" s="282"/>
      <c r="V28" s="283"/>
      <c r="W28" s="349">
        <v>0</v>
      </c>
      <c r="X28" s="350"/>
      <c r="Y28" s="123" t="s">
        <v>67</v>
      </c>
      <c r="Z28" s="328">
        <v>3</v>
      </c>
      <c r="AA28" s="329"/>
      <c r="AB28" s="342"/>
      <c r="AC28" s="360"/>
      <c r="AD28" s="364"/>
      <c r="AE28" s="365"/>
      <c r="AF28" s="365"/>
      <c r="AG28" s="365"/>
      <c r="AH28" s="365"/>
      <c r="AI28" s="365"/>
      <c r="AJ28" s="365"/>
      <c r="AK28" s="365"/>
      <c r="AL28" s="365"/>
      <c r="AM28" s="366"/>
      <c r="AN28" s="2"/>
      <c r="AO28" s="2"/>
      <c r="AP28" s="2"/>
    </row>
    <row r="29" spans="1:88" ht="10.7" customHeight="1" thickTop="1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88" ht="10.7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88" ht="10.7" customHeight="1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  <c r="X31" s="2"/>
      <c r="Y31" s="2"/>
      <c r="Z31" s="2"/>
      <c r="AA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88" ht="10.7" customHeight="1">
      <c r="A32" s="189" t="s">
        <v>69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4"/>
      <c r="S32" s="139"/>
      <c r="T32" s="167" t="s">
        <v>70</v>
      </c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9"/>
    </row>
    <row r="33" spans="1:84" ht="10.7" customHeigh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139"/>
      <c r="T33" s="170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2"/>
    </row>
    <row r="34" spans="1:84" ht="10.7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84" ht="10.7" customHeight="1">
      <c r="B35" s="220" t="s">
        <v>28</v>
      </c>
      <c r="C35" s="227"/>
      <c r="D35" s="227"/>
      <c r="E35" s="227"/>
      <c r="F35" s="227"/>
      <c r="G35" s="221"/>
      <c r="H35" s="247" t="str">
        <f>IF(B37="","",B37)</f>
        <v>ＴＥＡＭリフレＳＣ</v>
      </c>
      <c r="I35" s="248"/>
      <c r="J35" s="248"/>
      <c r="K35" s="248"/>
      <c r="L35" s="248"/>
      <c r="M35" s="249"/>
      <c r="N35" s="247" t="str">
        <f>IF(B39="","",B39)</f>
        <v>清原ＳＳＳ</v>
      </c>
      <c r="O35" s="248"/>
      <c r="P35" s="248"/>
      <c r="Q35" s="248"/>
      <c r="R35" s="248"/>
      <c r="S35" s="249"/>
      <c r="T35" s="247" t="str">
        <f>IF(B41="","",B41)</f>
        <v>ＳＵＧＡＯ ＳＣ</v>
      </c>
      <c r="U35" s="248"/>
      <c r="V35" s="248"/>
      <c r="W35" s="248"/>
      <c r="X35" s="248"/>
      <c r="Y35" s="249"/>
      <c r="Z35" s="220" t="s">
        <v>58</v>
      </c>
      <c r="AA35" s="221"/>
      <c r="AB35" s="220" t="s">
        <v>59</v>
      </c>
      <c r="AC35" s="221"/>
      <c r="AD35" s="220" t="s">
        <v>60</v>
      </c>
      <c r="AE35" s="221"/>
      <c r="AF35" s="220" t="s">
        <v>61</v>
      </c>
      <c r="AG35" s="227"/>
      <c r="AH35" s="221"/>
      <c r="AI35" s="220" t="s">
        <v>62</v>
      </c>
      <c r="AJ35" s="221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4"/>
      <c r="BQ35" s="5"/>
      <c r="BR35" s="5"/>
      <c r="BS35" s="5"/>
      <c r="BT35" s="5"/>
      <c r="BU35" s="5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0.7" customHeight="1">
      <c r="B36" s="222"/>
      <c r="C36" s="165"/>
      <c r="D36" s="165"/>
      <c r="E36" s="165"/>
      <c r="F36" s="165"/>
      <c r="G36" s="166"/>
      <c r="H36" s="250"/>
      <c r="I36" s="251"/>
      <c r="J36" s="251"/>
      <c r="K36" s="251"/>
      <c r="L36" s="251"/>
      <c r="M36" s="252"/>
      <c r="N36" s="250"/>
      <c r="O36" s="251"/>
      <c r="P36" s="251"/>
      <c r="Q36" s="251"/>
      <c r="R36" s="251"/>
      <c r="S36" s="252"/>
      <c r="T36" s="250"/>
      <c r="U36" s="251"/>
      <c r="V36" s="251"/>
      <c r="W36" s="251"/>
      <c r="X36" s="251"/>
      <c r="Y36" s="252"/>
      <c r="Z36" s="222"/>
      <c r="AA36" s="166"/>
      <c r="AB36" s="222"/>
      <c r="AC36" s="166"/>
      <c r="AD36" s="222"/>
      <c r="AE36" s="166"/>
      <c r="AF36" s="222"/>
      <c r="AG36" s="165"/>
      <c r="AH36" s="166"/>
      <c r="AI36" s="222"/>
      <c r="AJ36" s="166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5"/>
      <c r="BQ36" s="5"/>
      <c r="BR36" s="5"/>
      <c r="BS36" s="5"/>
      <c r="BT36" s="5"/>
      <c r="BU36" s="5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0.7" customHeight="1">
      <c r="A37" s="188">
        <v>1</v>
      </c>
      <c r="B37" s="351" t="s">
        <v>328</v>
      </c>
      <c r="C37" s="235"/>
      <c r="D37" s="235"/>
      <c r="E37" s="235"/>
      <c r="F37" s="235"/>
      <c r="G37" s="236"/>
      <c r="H37" s="228"/>
      <c r="I37" s="229"/>
      <c r="J37" s="229"/>
      <c r="K37" s="229"/>
      <c r="L37" s="229"/>
      <c r="M37" s="230"/>
      <c r="N37" s="167" t="str">
        <f>IF(OR(O37="",R37=""),"",IF(O37&gt;R37,"○",IF(O37=R37,"△","●")))</f>
        <v>○</v>
      </c>
      <c r="O37" s="223">
        <v>3</v>
      </c>
      <c r="P37" s="224"/>
      <c r="Q37" s="227" t="s">
        <v>63</v>
      </c>
      <c r="R37" s="223">
        <v>1</v>
      </c>
      <c r="S37" s="221"/>
      <c r="T37" s="167" t="str">
        <f>IF(OR(U37="",X37=""),"",IF(U37&gt;X37,"○",IF(U37=X37,"△","●")))</f>
        <v>○</v>
      </c>
      <c r="U37" s="223">
        <v>5</v>
      </c>
      <c r="V37" s="224"/>
      <c r="W37" s="227" t="s">
        <v>63</v>
      </c>
      <c r="X37" s="223">
        <v>0</v>
      </c>
      <c r="Y37" s="221"/>
      <c r="Z37" s="220">
        <f>COUNTIF($H37:$Y37,"○")*3+COUNTIF($H37:$Y37,"△")*1</f>
        <v>6</v>
      </c>
      <c r="AA37" s="221"/>
      <c r="AB37" s="220">
        <f>SUM(I37,O37,U37)</f>
        <v>8</v>
      </c>
      <c r="AC37" s="221"/>
      <c r="AD37" s="220">
        <f>SUM(L37,R37,X37)</f>
        <v>1</v>
      </c>
      <c r="AE37" s="221"/>
      <c r="AF37" s="220">
        <f>AB37-AD37</f>
        <v>7</v>
      </c>
      <c r="AG37" s="227"/>
      <c r="AH37" s="221"/>
      <c r="AI37" s="220">
        <v>1</v>
      </c>
      <c r="AJ37" s="221"/>
      <c r="AX37" s="2"/>
      <c r="AY37" s="2"/>
      <c r="AZ37" s="2"/>
      <c r="BA37" s="2"/>
      <c r="BB37" s="2"/>
      <c r="BC37" s="2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10.7" customHeight="1">
      <c r="A38" s="188"/>
      <c r="B38" s="352"/>
      <c r="C38" s="238"/>
      <c r="D38" s="238"/>
      <c r="E38" s="238"/>
      <c r="F38" s="238"/>
      <c r="G38" s="239"/>
      <c r="H38" s="231"/>
      <c r="I38" s="232"/>
      <c r="J38" s="232"/>
      <c r="K38" s="232"/>
      <c r="L38" s="232"/>
      <c r="M38" s="233"/>
      <c r="N38" s="170"/>
      <c r="O38" s="225"/>
      <c r="P38" s="226"/>
      <c r="Q38" s="165"/>
      <c r="R38" s="225"/>
      <c r="S38" s="166"/>
      <c r="T38" s="170"/>
      <c r="U38" s="225"/>
      <c r="V38" s="226"/>
      <c r="W38" s="165"/>
      <c r="X38" s="225"/>
      <c r="Y38" s="166"/>
      <c r="Z38" s="222"/>
      <c r="AA38" s="166"/>
      <c r="AB38" s="222"/>
      <c r="AC38" s="166"/>
      <c r="AD38" s="222"/>
      <c r="AE38" s="166"/>
      <c r="AF38" s="222"/>
      <c r="AG38" s="165"/>
      <c r="AH38" s="166"/>
      <c r="AI38" s="222"/>
      <c r="AJ38" s="166"/>
      <c r="AX38" s="2"/>
      <c r="AY38" s="2"/>
      <c r="AZ38" s="2"/>
      <c r="BA38" s="2"/>
      <c r="BB38" s="2"/>
      <c r="BC38" s="2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10.7" customHeight="1">
      <c r="A39" s="188">
        <v>2</v>
      </c>
      <c r="B39" s="351" t="s">
        <v>310</v>
      </c>
      <c r="C39" s="235"/>
      <c r="D39" s="235"/>
      <c r="E39" s="235"/>
      <c r="F39" s="235"/>
      <c r="G39" s="236"/>
      <c r="H39" s="167" t="str">
        <f>IF(OR(I39="",L39=""),"",IF(I39&gt;L39,"○",IF(I39=L39,"△","●")))</f>
        <v>●</v>
      </c>
      <c r="I39" s="223">
        <f>IF(R37="","",R37)</f>
        <v>1</v>
      </c>
      <c r="J39" s="224"/>
      <c r="K39" s="227" t="s">
        <v>63</v>
      </c>
      <c r="L39" s="223">
        <f>IF(O37="","",O37)</f>
        <v>3</v>
      </c>
      <c r="M39" s="221"/>
      <c r="N39" s="228"/>
      <c r="O39" s="229"/>
      <c r="P39" s="229"/>
      <c r="Q39" s="229"/>
      <c r="R39" s="229"/>
      <c r="S39" s="230"/>
      <c r="T39" s="167" t="str">
        <f>IF(OR(U39="",X39=""),"",IF(U39&gt;X39,"○",IF(U39=X39,"△","●")))</f>
        <v>●</v>
      </c>
      <c r="U39" s="223">
        <v>0</v>
      </c>
      <c r="V39" s="224"/>
      <c r="W39" s="227" t="s">
        <v>63</v>
      </c>
      <c r="X39" s="223">
        <v>1</v>
      </c>
      <c r="Y39" s="221"/>
      <c r="Z39" s="220">
        <f>COUNTIF($H39:$Y39,"○")*3+COUNTIF($H39:$Y39,"△")*1</f>
        <v>0</v>
      </c>
      <c r="AA39" s="221"/>
      <c r="AB39" s="220">
        <f>SUM(I39,O39,U39)</f>
        <v>1</v>
      </c>
      <c r="AC39" s="221"/>
      <c r="AD39" s="220">
        <f>SUM(L39,R39,X39)</f>
        <v>4</v>
      </c>
      <c r="AE39" s="221"/>
      <c r="AF39" s="220">
        <f>AB39-AD39</f>
        <v>-3</v>
      </c>
      <c r="AG39" s="227"/>
      <c r="AH39" s="221"/>
      <c r="AI39" s="220">
        <v>3</v>
      </c>
      <c r="AJ39" s="221"/>
      <c r="AX39" s="2"/>
      <c r="AY39" s="2"/>
      <c r="AZ39" s="2"/>
      <c r="BA39" s="2"/>
      <c r="BB39" s="2"/>
      <c r="BC39" s="2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t="10.7" customHeight="1">
      <c r="A40" s="188"/>
      <c r="B40" s="352"/>
      <c r="C40" s="238"/>
      <c r="D40" s="238"/>
      <c r="E40" s="238"/>
      <c r="F40" s="238"/>
      <c r="G40" s="239"/>
      <c r="H40" s="170"/>
      <c r="I40" s="225"/>
      <c r="J40" s="226"/>
      <c r="K40" s="165"/>
      <c r="L40" s="225"/>
      <c r="M40" s="166"/>
      <c r="N40" s="231"/>
      <c r="O40" s="232"/>
      <c r="P40" s="232"/>
      <c r="Q40" s="232"/>
      <c r="R40" s="232"/>
      <c r="S40" s="233"/>
      <c r="T40" s="170"/>
      <c r="U40" s="225"/>
      <c r="V40" s="226"/>
      <c r="W40" s="165"/>
      <c r="X40" s="225"/>
      <c r="Y40" s="166"/>
      <c r="Z40" s="222"/>
      <c r="AA40" s="166"/>
      <c r="AB40" s="222"/>
      <c r="AC40" s="166"/>
      <c r="AD40" s="222"/>
      <c r="AE40" s="166"/>
      <c r="AF40" s="222"/>
      <c r="AG40" s="165"/>
      <c r="AH40" s="166"/>
      <c r="AI40" s="222"/>
      <c r="AJ40" s="166"/>
      <c r="AX40" s="2"/>
      <c r="AY40" s="2"/>
      <c r="AZ40" s="2"/>
      <c r="BA40" s="2"/>
      <c r="BB40" s="2"/>
      <c r="BC40" s="2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10.7" customHeight="1">
      <c r="A41" s="188">
        <v>3</v>
      </c>
      <c r="B41" s="351" t="s">
        <v>329</v>
      </c>
      <c r="C41" s="235"/>
      <c r="D41" s="235"/>
      <c r="E41" s="235"/>
      <c r="F41" s="235"/>
      <c r="G41" s="236"/>
      <c r="H41" s="167" t="str">
        <f>IF(OR(I41="",L41=""),"",IF(I41&gt;L41,"○",IF(I41=L41,"△","●")))</f>
        <v>●</v>
      </c>
      <c r="I41" s="223">
        <f>IF(X37="","",X37)</f>
        <v>0</v>
      </c>
      <c r="J41" s="224"/>
      <c r="K41" s="227" t="s">
        <v>63</v>
      </c>
      <c r="L41" s="223">
        <f>IF(U37="","",U37)</f>
        <v>5</v>
      </c>
      <c r="M41" s="221"/>
      <c r="N41" s="167" t="str">
        <f>IF(OR(O41="",R41=""),"",IF(O41&gt;R41,"○",IF(O41=R41,"△","●")))</f>
        <v>○</v>
      </c>
      <c r="O41" s="223">
        <f>IF(X39="","",X39)</f>
        <v>1</v>
      </c>
      <c r="P41" s="224"/>
      <c r="Q41" s="227" t="s">
        <v>63</v>
      </c>
      <c r="R41" s="223">
        <f>IF(U39="","",U39)</f>
        <v>0</v>
      </c>
      <c r="S41" s="221"/>
      <c r="T41" s="228"/>
      <c r="U41" s="229"/>
      <c r="V41" s="229"/>
      <c r="W41" s="229"/>
      <c r="X41" s="229"/>
      <c r="Y41" s="230"/>
      <c r="Z41" s="220">
        <f>COUNTIF($H41:$Y41,"○")*3+COUNTIF($H41:$Y41,"△")*1</f>
        <v>3</v>
      </c>
      <c r="AA41" s="221"/>
      <c r="AB41" s="220">
        <f>SUM(I41,O41,U41)</f>
        <v>1</v>
      </c>
      <c r="AC41" s="221"/>
      <c r="AD41" s="220">
        <f>SUM(L41,R41,X41)</f>
        <v>5</v>
      </c>
      <c r="AE41" s="221"/>
      <c r="AF41" s="220">
        <f>AB41-AD41</f>
        <v>-4</v>
      </c>
      <c r="AG41" s="227"/>
      <c r="AH41" s="221"/>
      <c r="AI41" s="220">
        <v>2</v>
      </c>
      <c r="AJ41" s="221"/>
      <c r="AX41" s="4"/>
      <c r="AY41" s="5"/>
      <c r="AZ41" s="5"/>
      <c r="BA41" s="5"/>
      <c r="BB41" s="5"/>
      <c r="BC41" s="5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0.7" customHeight="1">
      <c r="A42" s="188"/>
      <c r="B42" s="352"/>
      <c r="C42" s="238"/>
      <c r="D42" s="238"/>
      <c r="E42" s="238"/>
      <c r="F42" s="238"/>
      <c r="G42" s="239"/>
      <c r="H42" s="170"/>
      <c r="I42" s="225"/>
      <c r="J42" s="226"/>
      <c r="K42" s="165"/>
      <c r="L42" s="225"/>
      <c r="M42" s="166"/>
      <c r="N42" s="170"/>
      <c r="O42" s="225"/>
      <c r="P42" s="226"/>
      <c r="Q42" s="165"/>
      <c r="R42" s="225"/>
      <c r="S42" s="166"/>
      <c r="T42" s="231"/>
      <c r="U42" s="232"/>
      <c r="V42" s="232"/>
      <c r="W42" s="232"/>
      <c r="X42" s="232"/>
      <c r="Y42" s="233"/>
      <c r="Z42" s="222"/>
      <c r="AA42" s="166"/>
      <c r="AB42" s="222"/>
      <c r="AC42" s="166"/>
      <c r="AD42" s="222"/>
      <c r="AE42" s="166"/>
      <c r="AF42" s="222"/>
      <c r="AG42" s="165"/>
      <c r="AH42" s="166"/>
      <c r="AI42" s="222"/>
      <c r="AJ42" s="166"/>
      <c r="AX42" s="5"/>
      <c r="AY42" s="5"/>
      <c r="AZ42" s="5"/>
      <c r="BA42" s="5"/>
      <c r="BB42" s="5"/>
      <c r="BC42" s="5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10.7" customHeight="1"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0.7" customHeight="1">
      <c r="B44" s="220" t="s">
        <v>71</v>
      </c>
      <c r="C44" s="227"/>
      <c r="D44" s="227"/>
      <c r="E44" s="227"/>
      <c r="F44" s="227"/>
      <c r="G44" s="221"/>
      <c r="H44" s="247" t="str">
        <f>IF(B46="","",B46)</f>
        <v>細谷ＳＣ</v>
      </c>
      <c r="I44" s="248"/>
      <c r="J44" s="248"/>
      <c r="K44" s="248"/>
      <c r="L44" s="248"/>
      <c r="M44" s="249"/>
      <c r="N44" s="247" t="str">
        <f>IF(B48="","",B48)</f>
        <v>泉ＦＣ宇都宮</v>
      </c>
      <c r="O44" s="248"/>
      <c r="P44" s="248"/>
      <c r="Q44" s="248"/>
      <c r="R44" s="248"/>
      <c r="S44" s="249"/>
      <c r="T44" s="247" t="str">
        <f>IF(B50="","",B50)</f>
        <v>豊郷ＪＦＣ宇都宮</v>
      </c>
      <c r="U44" s="248"/>
      <c r="V44" s="248"/>
      <c r="W44" s="248"/>
      <c r="X44" s="248"/>
      <c r="Y44" s="249"/>
      <c r="Z44" s="247" t="str">
        <f>IF(B52="","",B52)</f>
        <v>シャルムグランツＳＣ</v>
      </c>
      <c r="AA44" s="248"/>
      <c r="AB44" s="248"/>
      <c r="AC44" s="248"/>
      <c r="AD44" s="248"/>
      <c r="AE44" s="248"/>
      <c r="AF44" s="220" t="s">
        <v>58</v>
      </c>
      <c r="AG44" s="221"/>
      <c r="AH44" s="220" t="s">
        <v>59</v>
      </c>
      <c r="AI44" s="221"/>
      <c r="AJ44" s="220" t="s">
        <v>60</v>
      </c>
      <c r="AK44" s="221"/>
      <c r="AL44" s="220" t="s">
        <v>61</v>
      </c>
      <c r="AM44" s="227"/>
      <c r="AN44" s="221"/>
      <c r="AO44" s="220" t="s">
        <v>62</v>
      </c>
      <c r="AP44" s="221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4"/>
      <c r="BQ44" s="5"/>
      <c r="BR44" s="5"/>
      <c r="BS44" s="5"/>
      <c r="BT44" s="5"/>
      <c r="BU44" s="5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0.7" customHeight="1">
      <c r="B45" s="222"/>
      <c r="C45" s="165"/>
      <c r="D45" s="165"/>
      <c r="E45" s="165"/>
      <c r="F45" s="165"/>
      <c r="G45" s="166"/>
      <c r="H45" s="250"/>
      <c r="I45" s="251"/>
      <c r="J45" s="251"/>
      <c r="K45" s="251"/>
      <c r="L45" s="251"/>
      <c r="M45" s="252"/>
      <c r="N45" s="250"/>
      <c r="O45" s="251"/>
      <c r="P45" s="251"/>
      <c r="Q45" s="251"/>
      <c r="R45" s="251"/>
      <c r="S45" s="252"/>
      <c r="T45" s="250"/>
      <c r="U45" s="251"/>
      <c r="V45" s="251"/>
      <c r="W45" s="251"/>
      <c r="X45" s="251"/>
      <c r="Y45" s="252"/>
      <c r="Z45" s="250"/>
      <c r="AA45" s="251"/>
      <c r="AB45" s="251"/>
      <c r="AC45" s="251"/>
      <c r="AD45" s="251"/>
      <c r="AE45" s="251"/>
      <c r="AF45" s="222"/>
      <c r="AG45" s="166"/>
      <c r="AH45" s="222"/>
      <c r="AI45" s="166"/>
      <c r="AJ45" s="222"/>
      <c r="AK45" s="166"/>
      <c r="AL45" s="222"/>
      <c r="AM45" s="165"/>
      <c r="AN45" s="166"/>
      <c r="AO45" s="222"/>
      <c r="AP45" s="166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5"/>
      <c r="BQ45" s="5"/>
      <c r="BR45" s="5"/>
      <c r="BS45" s="5"/>
      <c r="BT45" s="5"/>
      <c r="BU45" s="5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0.7" customHeight="1">
      <c r="A46" s="188">
        <v>4</v>
      </c>
      <c r="B46" s="351" t="s">
        <v>330</v>
      </c>
      <c r="C46" s="235"/>
      <c r="D46" s="235"/>
      <c r="E46" s="235"/>
      <c r="F46" s="235"/>
      <c r="G46" s="236"/>
      <c r="H46" s="228"/>
      <c r="I46" s="229"/>
      <c r="J46" s="229"/>
      <c r="K46" s="229"/>
      <c r="L46" s="229"/>
      <c r="M46" s="230"/>
      <c r="N46" s="167" t="str">
        <f>IF(OR(O46="",R46=""),"",IF(O46&gt;R46,"○",IF(O46=R46,"△","●")))</f>
        <v>○</v>
      </c>
      <c r="O46" s="223">
        <v>1</v>
      </c>
      <c r="P46" s="224"/>
      <c r="Q46" s="227" t="s">
        <v>63</v>
      </c>
      <c r="R46" s="223">
        <v>0</v>
      </c>
      <c r="S46" s="221"/>
      <c r="T46" s="167" t="str">
        <f>IF(OR(U46="",X46=""),"",IF(U46&gt;X46,"○",IF(U46=X46,"△","●")))</f>
        <v>●</v>
      </c>
      <c r="U46" s="223">
        <v>0</v>
      </c>
      <c r="V46" s="224"/>
      <c r="W46" s="227" t="s">
        <v>63</v>
      </c>
      <c r="X46" s="223">
        <v>4</v>
      </c>
      <c r="Y46" s="221"/>
      <c r="Z46" s="167" t="str">
        <f>IF(OR(AA46="",AD46=""),"",IF(AA46&gt;AD46,"○",IF(AA46=AD46,"△","●")))</f>
        <v>○</v>
      </c>
      <c r="AA46" s="223">
        <v>1</v>
      </c>
      <c r="AB46" s="224"/>
      <c r="AC46" s="227" t="s">
        <v>63</v>
      </c>
      <c r="AD46" s="223">
        <v>0</v>
      </c>
      <c r="AE46" s="221"/>
      <c r="AF46" s="220">
        <f>COUNTIF($H46:$AD46,"○")*3+COUNTIF($H46:$AD46,"△")*1</f>
        <v>6</v>
      </c>
      <c r="AG46" s="221"/>
      <c r="AH46" s="220">
        <f>SUM(I46,O46,U46,AA46)</f>
        <v>2</v>
      </c>
      <c r="AI46" s="221"/>
      <c r="AJ46" s="220">
        <f>SUM(L46,R46,X46,AD46)</f>
        <v>4</v>
      </c>
      <c r="AK46" s="221"/>
      <c r="AL46" s="220">
        <f>AH46-AJ46</f>
        <v>-2</v>
      </c>
      <c r="AM46" s="227"/>
      <c r="AN46" s="221"/>
      <c r="AO46" s="220">
        <v>2</v>
      </c>
      <c r="AP46" s="221"/>
      <c r="AX46" s="2"/>
      <c r="AY46" s="2"/>
      <c r="AZ46" s="2"/>
      <c r="BA46" s="2"/>
      <c r="BB46" s="2"/>
      <c r="BC46" s="2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10.7" customHeight="1">
      <c r="A47" s="188"/>
      <c r="B47" s="352"/>
      <c r="C47" s="238"/>
      <c r="D47" s="238"/>
      <c r="E47" s="238"/>
      <c r="F47" s="238"/>
      <c r="G47" s="239"/>
      <c r="H47" s="231"/>
      <c r="I47" s="232"/>
      <c r="J47" s="232"/>
      <c r="K47" s="232"/>
      <c r="L47" s="232"/>
      <c r="M47" s="233"/>
      <c r="N47" s="170"/>
      <c r="O47" s="225"/>
      <c r="P47" s="226"/>
      <c r="Q47" s="165"/>
      <c r="R47" s="225"/>
      <c r="S47" s="166"/>
      <c r="T47" s="170"/>
      <c r="U47" s="225"/>
      <c r="V47" s="226"/>
      <c r="W47" s="165"/>
      <c r="X47" s="225"/>
      <c r="Y47" s="166"/>
      <c r="Z47" s="170"/>
      <c r="AA47" s="225"/>
      <c r="AB47" s="226"/>
      <c r="AC47" s="165"/>
      <c r="AD47" s="225"/>
      <c r="AE47" s="166"/>
      <c r="AF47" s="222"/>
      <c r="AG47" s="166"/>
      <c r="AH47" s="222"/>
      <c r="AI47" s="166"/>
      <c r="AJ47" s="222"/>
      <c r="AK47" s="166"/>
      <c r="AL47" s="222"/>
      <c r="AM47" s="165"/>
      <c r="AN47" s="166"/>
      <c r="AO47" s="222"/>
      <c r="AP47" s="166"/>
      <c r="AX47" s="2"/>
      <c r="AY47" s="2"/>
      <c r="AZ47" s="2"/>
      <c r="BA47" s="2"/>
      <c r="BB47" s="2"/>
      <c r="BC47" s="2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0.7" customHeight="1">
      <c r="A48" s="188">
        <v>5</v>
      </c>
      <c r="B48" s="351" t="s">
        <v>331</v>
      </c>
      <c r="C48" s="235"/>
      <c r="D48" s="235"/>
      <c r="E48" s="235"/>
      <c r="F48" s="235"/>
      <c r="G48" s="236"/>
      <c r="H48" s="167" t="str">
        <f>IF(OR(I48="",L48=""),"",IF(I48&gt;L48,"○",IF(I48=L48,"△","●")))</f>
        <v>●</v>
      </c>
      <c r="I48" s="223">
        <f>IF(R46="","",R46)</f>
        <v>0</v>
      </c>
      <c r="J48" s="224"/>
      <c r="K48" s="227" t="s">
        <v>63</v>
      </c>
      <c r="L48" s="223">
        <f>IF(O46="","",O46)</f>
        <v>1</v>
      </c>
      <c r="M48" s="221"/>
      <c r="N48" s="228"/>
      <c r="O48" s="229"/>
      <c r="P48" s="229"/>
      <c r="Q48" s="229"/>
      <c r="R48" s="229"/>
      <c r="S48" s="230"/>
      <c r="T48" s="167" t="str">
        <f>IF(OR(U48="",X48=""),"",IF(U48&gt;X48,"○",IF(U48=X48,"△","●")))</f>
        <v>●</v>
      </c>
      <c r="U48" s="223">
        <v>0</v>
      </c>
      <c r="V48" s="224"/>
      <c r="W48" s="227" t="s">
        <v>63</v>
      </c>
      <c r="X48" s="223">
        <v>1</v>
      </c>
      <c r="Y48" s="221"/>
      <c r="Z48" s="167" t="str">
        <f>IF(OR(AA48="",AD48=""),"",IF(AA48&gt;AD48,"○",IF(AA48=AD48,"△","●")))</f>
        <v>△</v>
      </c>
      <c r="AA48" s="223">
        <v>0</v>
      </c>
      <c r="AB48" s="224"/>
      <c r="AC48" s="227" t="s">
        <v>63</v>
      </c>
      <c r="AD48" s="223">
        <v>0</v>
      </c>
      <c r="AE48" s="221"/>
      <c r="AF48" s="220">
        <f>COUNTIF($H48:$AD48,"○")*3+COUNTIF($H48:$AD48,"△")*1</f>
        <v>1</v>
      </c>
      <c r="AG48" s="221"/>
      <c r="AH48" s="220">
        <f>SUM(I48,O48,U48,AA48)</f>
        <v>0</v>
      </c>
      <c r="AI48" s="221"/>
      <c r="AJ48" s="220">
        <f>SUM(L48,R48,X48,AD48)</f>
        <v>2</v>
      </c>
      <c r="AK48" s="221"/>
      <c r="AL48" s="220">
        <f>AH48-AJ48</f>
        <v>-2</v>
      </c>
      <c r="AM48" s="227"/>
      <c r="AN48" s="221"/>
      <c r="AO48" s="220">
        <v>3</v>
      </c>
      <c r="AP48" s="221"/>
      <c r="AX48" s="2"/>
      <c r="AY48" s="2"/>
      <c r="AZ48" s="2"/>
      <c r="BA48" s="2"/>
      <c r="BB48" s="2"/>
      <c r="BC48" s="2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0.7" customHeight="1">
      <c r="A49" s="188"/>
      <c r="B49" s="352"/>
      <c r="C49" s="238"/>
      <c r="D49" s="238"/>
      <c r="E49" s="238"/>
      <c r="F49" s="238"/>
      <c r="G49" s="239"/>
      <c r="H49" s="170"/>
      <c r="I49" s="225"/>
      <c r="J49" s="226"/>
      <c r="K49" s="165"/>
      <c r="L49" s="225"/>
      <c r="M49" s="166"/>
      <c r="N49" s="231"/>
      <c r="O49" s="232"/>
      <c r="P49" s="232"/>
      <c r="Q49" s="232"/>
      <c r="R49" s="232"/>
      <c r="S49" s="233"/>
      <c r="T49" s="170"/>
      <c r="U49" s="225"/>
      <c r="V49" s="226"/>
      <c r="W49" s="165"/>
      <c r="X49" s="225"/>
      <c r="Y49" s="166"/>
      <c r="Z49" s="170"/>
      <c r="AA49" s="225"/>
      <c r="AB49" s="226"/>
      <c r="AC49" s="165"/>
      <c r="AD49" s="225"/>
      <c r="AE49" s="166"/>
      <c r="AF49" s="222"/>
      <c r="AG49" s="166"/>
      <c r="AH49" s="222"/>
      <c r="AI49" s="166"/>
      <c r="AJ49" s="222"/>
      <c r="AK49" s="166"/>
      <c r="AL49" s="222"/>
      <c r="AM49" s="165"/>
      <c r="AN49" s="166"/>
      <c r="AO49" s="222"/>
      <c r="AP49" s="166"/>
      <c r="AX49" s="2"/>
      <c r="AY49" s="2"/>
      <c r="AZ49" s="2"/>
      <c r="BA49" s="2"/>
      <c r="BB49" s="2"/>
      <c r="BC49" s="2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0.7" customHeight="1">
      <c r="A50" s="188">
        <v>6</v>
      </c>
      <c r="B50" s="234" t="s">
        <v>332</v>
      </c>
      <c r="C50" s="235"/>
      <c r="D50" s="235"/>
      <c r="E50" s="235"/>
      <c r="F50" s="235"/>
      <c r="G50" s="236"/>
      <c r="H50" s="167" t="str">
        <f>IF(OR(I50="",L50=""),"",IF(I50&gt;L50,"○",IF(I50=L50,"△","●")))</f>
        <v>○</v>
      </c>
      <c r="I50" s="223">
        <f>IF(X46="","",X46)</f>
        <v>4</v>
      </c>
      <c r="J50" s="224"/>
      <c r="K50" s="227" t="s">
        <v>63</v>
      </c>
      <c r="L50" s="223">
        <f>IF(U46="","",U46)</f>
        <v>0</v>
      </c>
      <c r="M50" s="221"/>
      <c r="N50" s="167" t="str">
        <f>IF(OR(O50="",R50=""),"",IF(O50&gt;R50,"○",IF(O50=R50,"△","●")))</f>
        <v>○</v>
      </c>
      <c r="O50" s="223">
        <f>IF(X48="","",X48)</f>
        <v>1</v>
      </c>
      <c r="P50" s="224"/>
      <c r="Q50" s="227" t="s">
        <v>63</v>
      </c>
      <c r="R50" s="223">
        <f>IF(U48="","",U48)</f>
        <v>0</v>
      </c>
      <c r="S50" s="221"/>
      <c r="T50" s="228"/>
      <c r="U50" s="229"/>
      <c r="V50" s="229"/>
      <c r="W50" s="229"/>
      <c r="X50" s="229"/>
      <c r="Y50" s="230"/>
      <c r="Z50" s="167" t="str">
        <f>IF(OR(AA50="",AD50=""),"",IF(AA50&gt;AD50,"○",IF(AA50=AD50,"△","●")))</f>
        <v>○</v>
      </c>
      <c r="AA50" s="223">
        <v>6</v>
      </c>
      <c r="AB50" s="224"/>
      <c r="AC50" s="227" t="s">
        <v>63</v>
      </c>
      <c r="AD50" s="223">
        <v>1</v>
      </c>
      <c r="AE50" s="221"/>
      <c r="AF50" s="220">
        <f>COUNTIF($H50:$AD50,"○")*3+COUNTIF($H50:$AD50,"△")*1</f>
        <v>9</v>
      </c>
      <c r="AG50" s="221"/>
      <c r="AH50" s="220">
        <f>SUM(I50,O50,U50,AA50)</f>
        <v>11</v>
      </c>
      <c r="AI50" s="221"/>
      <c r="AJ50" s="220">
        <f>SUM(L50,R50,X50,AD50)</f>
        <v>1</v>
      </c>
      <c r="AK50" s="221"/>
      <c r="AL50" s="220">
        <f>AH50-AJ50</f>
        <v>10</v>
      </c>
      <c r="AM50" s="227"/>
      <c r="AN50" s="221"/>
      <c r="AO50" s="220">
        <v>1</v>
      </c>
      <c r="AP50" s="221"/>
      <c r="AX50" s="4"/>
      <c r="AY50" s="5"/>
      <c r="AZ50" s="5"/>
      <c r="BA50" s="5"/>
      <c r="BB50" s="5"/>
      <c r="BC50" s="5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0.7" customHeight="1">
      <c r="A51" s="188"/>
      <c r="B51" s="237"/>
      <c r="C51" s="238"/>
      <c r="D51" s="238"/>
      <c r="E51" s="238"/>
      <c r="F51" s="238"/>
      <c r="G51" s="239"/>
      <c r="H51" s="170"/>
      <c r="I51" s="225"/>
      <c r="J51" s="226"/>
      <c r="K51" s="165"/>
      <c r="L51" s="225"/>
      <c r="M51" s="166"/>
      <c r="N51" s="170"/>
      <c r="O51" s="225"/>
      <c r="P51" s="226"/>
      <c r="Q51" s="165"/>
      <c r="R51" s="225"/>
      <c r="S51" s="166"/>
      <c r="T51" s="231"/>
      <c r="U51" s="232"/>
      <c r="V51" s="232"/>
      <c r="W51" s="232"/>
      <c r="X51" s="232"/>
      <c r="Y51" s="233"/>
      <c r="Z51" s="170"/>
      <c r="AA51" s="225"/>
      <c r="AB51" s="226"/>
      <c r="AC51" s="165"/>
      <c r="AD51" s="225"/>
      <c r="AE51" s="166"/>
      <c r="AF51" s="222"/>
      <c r="AG51" s="166"/>
      <c r="AH51" s="222"/>
      <c r="AI51" s="166"/>
      <c r="AJ51" s="222"/>
      <c r="AK51" s="166"/>
      <c r="AL51" s="222"/>
      <c r="AM51" s="165"/>
      <c r="AN51" s="166"/>
      <c r="AO51" s="222"/>
      <c r="AP51" s="166"/>
      <c r="AX51" s="5"/>
      <c r="AY51" s="5"/>
      <c r="AZ51" s="5"/>
      <c r="BA51" s="5"/>
      <c r="BB51" s="5"/>
      <c r="BC51" s="5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0.7" customHeight="1">
      <c r="A52" s="188">
        <v>7</v>
      </c>
      <c r="B52" s="351" t="s">
        <v>333</v>
      </c>
      <c r="C52" s="235"/>
      <c r="D52" s="235"/>
      <c r="E52" s="235"/>
      <c r="F52" s="235"/>
      <c r="G52" s="236"/>
      <c r="H52" s="167" t="str">
        <f>IF(OR(I52="",L52=""),"",IF(I52&gt;L52,"○",IF(I52=L52,"△","●")))</f>
        <v>●</v>
      </c>
      <c r="I52" s="223">
        <f>IF(AD46="","",AD46)</f>
        <v>0</v>
      </c>
      <c r="J52" s="224"/>
      <c r="K52" s="227" t="s">
        <v>63</v>
      </c>
      <c r="L52" s="223">
        <f>IF(AA46="","",AA46)</f>
        <v>1</v>
      </c>
      <c r="M52" s="221"/>
      <c r="N52" s="167" t="str">
        <f>IF(OR(O52="",R52=""),"",IF(O52&gt;R52,"○",IF(O52=R52,"△","●")))</f>
        <v>△</v>
      </c>
      <c r="O52" s="223">
        <f>IF(AD48="","",AD48)</f>
        <v>0</v>
      </c>
      <c r="P52" s="224"/>
      <c r="Q52" s="227" t="s">
        <v>63</v>
      </c>
      <c r="R52" s="223">
        <f>IF(AA48="","",AA48)</f>
        <v>0</v>
      </c>
      <c r="S52" s="221"/>
      <c r="T52" s="167" t="str">
        <f>IF(OR(U52="",X52=""),"",IF(U52&gt;X52,"○",IF(U52=X52,"△","●")))</f>
        <v>●</v>
      </c>
      <c r="U52" s="223">
        <f>IF(AD50="","",AD50)</f>
        <v>1</v>
      </c>
      <c r="V52" s="224"/>
      <c r="W52" s="227" t="s">
        <v>63</v>
      </c>
      <c r="X52" s="223">
        <f>IF(AA50="","",AA50)</f>
        <v>6</v>
      </c>
      <c r="Y52" s="221"/>
      <c r="Z52" s="228"/>
      <c r="AA52" s="229"/>
      <c r="AB52" s="229"/>
      <c r="AC52" s="229"/>
      <c r="AD52" s="229"/>
      <c r="AE52" s="230"/>
      <c r="AF52" s="220">
        <f>COUNTIF($H52:$AD52,"○")*3+COUNTIF($H52:$AD52,"△")*1</f>
        <v>1</v>
      </c>
      <c r="AG52" s="221"/>
      <c r="AH52" s="220">
        <f>SUM(I52,O52,U52,AA52)</f>
        <v>1</v>
      </c>
      <c r="AI52" s="221"/>
      <c r="AJ52" s="220">
        <f>SUM(L52,R52,X52,AD52)</f>
        <v>7</v>
      </c>
      <c r="AK52" s="221"/>
      <c r="AL52" s="220">
        <f>AH52-AJ52</f>
        <v>-6</v>
      </c>
      <c r="AM52" s="227"/>
      <c r="AN52" s="221"/>
      <c r="AO52" s="220">
        <v>4</v>
      </c>
      <c r="AP52" s="221"/>
    </row>
    <row r="53" spans="1:84" ht="10.7" customHeight="1">
      <c r="A53" s="188"/>
      <c r="B53" s="352"/>
      <c r="C53" s="238"/>
      <c r="D53" s="238"/>
      <c r="E53" s="238"/>
      <c r="F53" s="238"/>
      <c r="G53" s="239"/>
      <c r="H53" s="170"/>
      <c r="I53" s="225"/>
      <c r="J53" s="226"/>
      <c r="K53" s="165"/>
      <c r="L53" s="225"/>
      <c r="M53" s="166"/>
      <c r="N53" s="170"/>
      <c r="O53" s="225"/>
      <c r="P53" s="226"/>
      <c r="Q53" s="165"/>
      <c r="R53" s="225"/>
      <c r="S53" s="166"/>
      <c r="T53" s="170"/>
      <c r="U53" s="225"/>
      <c r="V53" s="226"/>
      <c r="W53" s="165"/>
      <c r="X53" s="225"/>
      <c r="Y53" s="166"/>
      <c r="Z53" s="231"/>
      <c r="AA53" s="232"/>
      <c r="AB53" s="232"/>
      <c r="AC53" s="232"/>
      <c r="AD53" s="232"/>
      <c r="AE53" s="233"/>
      <c r="AF53" s="222"/>
      <c r="AG53" s="166"/>
      <c r="AH53" s="222"/>
      <c r="AI53" s="166"/>
      <c r="AJ53" s="222"/>
      <c r="AK53" s="166"/>
      <c r="AL53" s="222"/>
      <c r="AM53" s="165"/>
      <c r="AN53" s="166"/>
      <c r="AO53" s="222"/>
      <c r="AP53" s="166"/>
    </row>
    <row r="54" spans="1:84" ht="10.7" customHeight="1" thickBo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8"/>
      <c r="T54" s="2"/>
      <c r="U54" s="2"/>
      <c r="V54" s="2"/>
      <c r="W54" s="28"/>
      <c r="X54" s="2"/>
      <c r="Y54" s="2"/>
      <c r="Z54" s="2"/>
      <c r="AA54" s="28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84" ht="10.7" customHeight="1" thickTop="1">
      <c r="B55" s="330" t="s">
        <v>65</v>
      </c>
      <c r="C55" s="331"/>
      <c r="D55" s="331"/>
      <c r="E55" s="331"/>
      <c r="F55" s="331"/>
      <c r="G55" s="331"/>
      <c r="H55" s="331"/>
      <c r="I55" s="331"/>
      <c r="K55" s="332" t="s">
        <v>72</v>
      </c>
      <c r="L55" s="333"/>
      <c r="M55" s="333"/>
      <c r="N55" s="333"/>
      <c r="O55" s="333"/>
      <c r="P55" s="333"/>
      <c r="Q55" s="333"/>
      <c r="R55" s="333"/>
      <c r="S55" s="333"/>
      <c r="T55" s="334"/>
      <c r="U55" s="338">
        <f>IF(OR(W55="",W56=""),"",W55+W56)</f>
        <v>3</v>
      </c>
      <c r="V55" s="281"/>
      <c r="W55" s="340">
        <v>1</v>
      </c>
      <c r="X55" s="314"/>
      <c r="Y55" s="122" t="s">
        <v>67</v>
      </c>
      <c r="Z55" s="341">
        <v>0</v>
      </c>
      <c r="AA55" s="281"/>
      <c r="AB55" s="340">
        <f>IF(OR(Z55="",Z56=""),"",Z55+Z56)</f>
        <v>0</v>
      </c>
      <c r="AC55" s="281"/>
      <c r="AD55" s="343" t="s">
        <v>73</v>
      </c>
      <c r="AE55" s="344"/>
      <c r="AF55" s="344"/>
      <c r="AG55" s="344"/>
      <c r="AH55" s="344"/>
      <c r="AI55" s="344"/>
      <c r="AJ55" s="344"/>
      <c r="AK55" s="344"/>
      <c r="AL55" s="344"/>
      <c r="AM55" s="345"/>
      <c r="AN55" s="2"/>
      <c r="AO55" s="2"/>
      <c r="AP55" s="2"/>
    </row>
    <row r="56" spans="1:84" ht="10.7" customHeight="1" thickBot="1">
      <c r="B56" s="331"/>
      <c r="C56" s="331"/>
      <c r="D56" s="331"/>
      <c r="E56" s="331"/>
      <c r="F56" s="331"/>
      <c r="G56" s="331"/>
      <c r="H56" s="331"/>
      <c r="I56" s="331"/>
      <c r="K56" s="335"/>
      <c r="L56" s="336"/>
      <c r="M56" s="336"/>
      <c r="N56" s="336"/>
      <c r="O56" s="336"/>
      <c r="P56" s="336"/>
      <c r="Q56" s="336"/>
      <c r="R56" s="336"/>
      <c r="S56" s="336"/>
      <c r="T56" s="337"/>
      <c r="U56" s="339"/>
      <c r="V56" s="283"/>
      <c r="W56" s="349">
        <v>2</v>
      </c>
      <c r="X56" s="350"/>
      <c r="Y56" s="123" t="s">
        <v>67</v>
      </c>
      <c r="Z56" s="328">
        <v>0</v>
      </c>
      <c r="AA56" s="329"/>
      <c r="AB56" s="342"/>
      <c r="AC56" s="283"/>
      <c r="AD56" s="346"/>
      <c r="AE56" s="347"/>
      <c r="AF56" s="347"/>
      <c r="AG56" s="347"/>
      <c r="AH56" s="347"/>
      <c r="AI56" s="347"/>
      <c r="AJ56" s="347"/>
      <c r="AK56" s="347"/>
      <c r="AL56" s="347"/>
      <c r="AM56" s="348"/>
      <c r="AN56" s="2"/>
      <c r="AO56" s="2"/>
      <c r="AP56" s="2"/>
    </row>
    <row r="57" spans="1:84" ht="10.7" customHeight="1" thickTop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84" ht="10.7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84" ht="10.7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6"/>
      <c r="X59" s="2"/>
      <c r="Y59" s="2"/>
      <c r="Z59" s="2"/>
      <c r="AA59" s="6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84" ht="10.7" customHeight="1">
      <c r="A60" s="189" t="s">
        <v>74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4"/>
      <c r="S60" s="139"/>
      <c r="T60" s="167" t="s">
        <v>75</v>
      </c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9"/>
    </row>
    <row r="61" spans="1:84" ht="10.7" customHeight="1">
      <c r="A61" s="255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7"/>
      <c r="T61" s="170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2"/>
    </row>
    <row r="62" spans="1:84" ht="10.7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84" ht="10.7" customHeight="1">
      <c r="B63" s="220" t="s">
        <v>76</v>
      </c>
      <c r="C63" s="227"/>
      <c r="D63" s="227"/>
      <c r="E63" s="227"/>
      <c r="F63" s="227"/>
      <c r="G63" s="221"/>
      <c r="H63" s="247" t="str">
        <f>IF(B65="","",B65)</f>
        <v>ブラッドレスＳＳ</v>
      </c>
      <c r="I63" s="248"/>
      <c r="J63" s="248"/>
      <c r="K63" s="248"/>
      <c r="L63" s="248"/>
      <c r="M63" s="249"/>
      <c r="N63" s="247" t="str">
        <f>IF(B67="","",B67)</f>
        <v>上三川ＳＣ</v>
      </c>
      <c r="O63" s="248"/>
      <c r="P63" s="248"/>
      <c r="Q63" s="248"/>
      <c r="R63" s="248"/>
      <c r="S63" s="249"/>
      <c r="T63" s="247" t="str">
        <f>IF(B69="","",B69)</f>
        <v>昭和戸祭ＳＣ</v>
      </c>
      <c r="U63" s="248"/>
      <c r="V63" s="248"/>
      <c r="W63" s="248"/>
      <c r="X63" s="248"/>
      <c r="Y63" s="249"/>
      <c r="Z63" s="220" t="s">
        <v>58</v>
      </c>
      <c r="AA63" s="221"/>
      <c r="AB63" s="220" t="s">
        <v>59</v>
      </c>
      <c r="AC63" s="221"/>
      <c r="AD63" s="220" t="s">
        <v>60</v>
      </c>
      <c r="AE63" s="221"/>
      <c r="AF63" s="220" t="s">
        <v>61</v>
      </c>
      <c r="AG63" s="227"/>
      <c r="AH63" s="221"/>
      <c r="AI63" s="220" t="s">
        <v>62</v>
      </c>
      <c r="AJ63" s="221"/>
    </row>
    <row r="64" spans="1:84" ht="10.7" customHeight="1">
      <c r="B64" s="222"/>
      <c r="C64" s="165"/>
      <c r="D64" s="165"/>
      <c r="E64" s="165"/>
      <c r="F64" s="165"/>
      <c r="G64" s="166"/>
      <c r="H64" s="250"/>
      <c r="I64" s="251"/>
      <c r="J64" s="251"/>
      <c r="K64" s="251"/>
      <c r="L64" s="251"/>
      <c r="M64" s="252"/>
      <c r="N64" s="250"/>
      <c r="O64" s="251"/>
      <c r="P64" s="251"/>
      <c r="Q64" s="251"/>
      <c r="R64" s="251"/>
      <c r="S64" s="252"/>
      <c r="T64" s="250"/>
      <c r="U64" s="251"/>
      <c r="V64" s="251"/>
      <c r="W64" s="251"/>
      <c r="X64" s="251"/>
      <c r="Y64" s="252"/>
      <c r="Z64" s="222"/>
      <c r="AA64" s="166"/>
      <c r="AB64" s="222"/>
      <c r="AC64" s="166"/>
      <c r="AD64" s="222"/>
      <c r="AE64" s="166"/>
      <c r="AF64" s="222"/>
      <c r="AG64" s="165"/>
      <c r="AH64" s="166"/>
      <c r="AI64" s="222"/>
      <c r="AJ64" s="166"/>
    </row>
    <row r="65" spans="1:42" ht="10.7" customHeight="1">
      <c r="A65" s="188">
        <v>1</v>
      </c>
      <c r="B65" s="351" t="s">
        <v>334</v>
      </c>
      <c r="C65" s="235"/>
      <c r="D65" s="235"/>
      <c r="E65" s="235"/>
      <c r="F65" s="235"/>
      <c r="G65" s="236"/>
      <c r="H65" s="228"/>
      <c r="I65" s="229"/>
      <c r="J65" s="229"/>
      <c r="K65" s="229"/>
      <c r="L65" s="229"/>
      <c r="M65" s="230"/>
      <c r="N65" s="167" t="str">
        <f>IF(OR(O65="",R65=""),"",IF(O65&gt;R65,"○",IF(O65=R65,"△","●")))</f>
        <v>△</v>
      </c>
      <c r="O65" s="223">
        <v>0</v>
      </c>
      <c r="P65" s="224"/>
      <c r="Q65" s="227" t="s">
        <v>63</v>
      </c>
      <c r="R65" s="223">
        <v>0</v>
      </c>
      <c r="S65" s="221"/>
      <c r="T65" s="167" t="str">
        <f>IF(OR(U65="",X65=""),"",IF(U65&gt;X65,"○",IF(U65=X65,"△","●")))</f>
        <v>○</v>
      </c>
      <c r="U65" s="223">
        <v>1</v>
      </c>
      <c r="V65" s="224"/>
      <c r="W65" s="227" t="s">
        <v>63</v>
      </c>
      <c r="X65" s="223">
        <v>0</v>
      </c>
      <c r="Y65" s="221"/>
      <c r="Z65" s="220">
        <f>COUNTIF($H65:$Y65,"○")*3+COUNTIF($H65:$Y65,"△")*1</f>
        <v>4</v>
      </c>
      <c r="AA65" s="221"/>
      <c r="AB65" s="220">
        <f>SUM(I65,O65,U65)</f>
        <v>1</v>
      </c>
      <c r="AC65" s="221"/>
      <c r="AD65" s="220">
        <f>SUM(L65,R65,X65)</f>
        <v>0</v>
      </c>
      <c r="AE65" s="221"/>
      <c r="AF65" s="220">
        <f>AB65-AD65</f>
        <v>1</v>
      </c>
      <c r="AG65" s="227"/>
      <c r="AH65" s="221"/>
      <c r="AI65" s="220">
        <v>1</v>
      </c>
      <c r="AJ65" s="221"/>
    </row>
    <row r="66" spans="1:42" ht="10.7" customHeight="1">
      <c r="A66" s="188"/>
      <c r="B66" s="352"/>
      <c r="C66" s="238"/>
      <c r="D66" s="238"/>
      <c r="E66" s="238"/>
      <c r="F66" s="238"/>
      <c r="G66" s="239"/>
      <c r="H66" s="231"/>
      <c r="I66" s="232"/>
      <c r="J66" s="232"/>
      <c r="K66" s="232"/>
      <c r="L66" s="232"/>
      <c r="M66" s="233"/>
      <c r="N66" s="170"/>
      <c r="O66" s="225"/>
      <c r="P66" s="226"/>
      <c r="Q66" s="165"/>
      <c r="R66" s="225"/>
      <c r="S66" s="166"/>
      <c r="T66" s="170"/>
      <c r="U66" s="225"/>
      <c r="V66" s="226"/>
      <c r="W66" s="165"/>
      <c r="X66" s="225"/>
      <c r="Y66" s="166"/>
      <c r="Z66" s="222"/>
      <c r="AA66" s="166"/>
      <c r="AB66" s="222"/>
      <c r="AC66" s="166"/>
      <c r="AD66" s="222"/>
      <c r="AE66" s="166"/>
      <c r="AF66" s="222"/>
      <c r="AG66" s="165"/>
      <c r="AH66" s="166"/>
      <c r="AI66" s="222"/>
      <c r="AJ66" s="166"/>
    </row>
    <row r="67" spans="1:42" ht="10.7" customHeight="1">
      <c r="A67" s="188">
        <v>2</v>
      </c>
      <c r="B67" s="351" t="s">
        <v>335</v>
      </c>
      <c r="C67" s="235"/>
      <c r="D67" s="235"/>
      <c r="E67" s="235"/>
      <c r="F67" s="235"/>
      <c r="G67" s="236"/>
      <c r="H67" s="167" t="str">
        <f>IF(OR(I67="",L67=""),"",IF(I67&gt;L67,"○",IF(I67=L67,"△","●")))</f>
        <v>△</v>
      </c>
      <c r="I67" s="223">
        <f>IF(R65="","",R65)</f>
        <v>0</v>
      </c>
      <c r="J67" s="224"/>
      <c r="K67" s="227" t="s">
        <v>63</v>
      </c>
      <c r="L67" s="223">
        <f>IF(O65="","",O65)</f>
        <v>0</v>
      </c>
      <c r="M67" s="221"/>
      <c r="N67" s="228"/>
      <c r="O67" s="229"/>
      <c r="P67" s="229"/>
      <c r="Q67" s="229"/>
      <c r="R67" s="229"/>
      <c r="S67" s="230"/>
      <c r="T67" s="167" t="str">
        <f>IF(OR(U67="",X67=""),"",IF(U67&gt;X67,"○",IF(U67=X67,"△","●")))</f>
        <v>●</v>
      </c>
      <c r="U67" s="223">
        <v>0</v>
      </c>
      <c r="V67" s="224"/>
      <c r="W67" s="227" t="s">
        <v>63</v>
      </c>
      <c r="X67" s="223">
        <v>8</v>
      </c>
      <c r="Y67" s="221"/>
      <c r="Z67" s="220">
        <f>COUNTIF($H67:$Y67,"○")*3+COUNTIF($H67:$Y67,"△")*1</f>
        <v>1</v>
      </c>
      <c r="AA67" s="221"/>
      <c r="AB67" s="220">
        <f>SUM(I67,O67,U67)</f>
        <v>0</v>
      </c>
      <c r="AC67" s="221"/>
      <c r="AD67" s="220">
        <f>SUM(L67,R67,X67)</f>
        <v>8</v>
      </c>
      <c r="AE67" s="221"/>
      <c r="AF67" s="220">
        <f>AB67-AD67</f>
        <v>-8</v>
      </c>
      <c r="AG67" s="227"/>
      <c r="AH67" s="221"/>
      <c r="AI67" s="220">
        <v>3</v>
      </c>
      <c r="AJ67" s="221"/>
    </row>
    <row r="68" spans="1:42" ht="10.7" customHeight="1">
      <c r="A68" s="188"/>
      <c r="B68" s="352"/>
      <c r="C68" s="238"/>
      <c r="D68" s="238"/>
      <c r="E68" s="238"/>
      <c r="F68" s="238"/>
      <c r="G68" s="239"/>
      <c r="H68" s="170"/>
      <c r="I68" s="225"/>
      <c r="J68" s="226"/>
      <c r="K68" s="165"/>
      <c r="L68" s="225"/>
      <c r="M68" s="166"/>
      <c r="N68" s="231"/>
      <c r="O68" s="232"/>
      <c r="P68" s="232"/>
      <c r="Q68" s="232"/>
      <c r="R68" s="232"/>
      <c r="S68" s="233"/>
      <c r="T68" s="170"/>
      <c r="U68" s="225"/>
      <c r="V68" s="226"/>
      <c r="W68" s="165"/>
      <c r="X68" s="225"/>
      <c r="Y68" s="166"/>
      <c r="Z68" s="222"/>
      <c r="AA68" s="166"/>
      <c r="AB68" s="222"/>
      <c r="AC68" s="166"/>
      <c r="AD68" s="222"/>
      <c r="AE68" s="166"/>
      <c r="AF68" s="222"/>
      <c r="AG68" s="165"/>
      <c r="AH68" s="166"/>
      <c r="AI68" s="222"/>
      <c r="AJ68" s="166"/>
    </row>
    <row r="69" spans="1:42" ht="10.7" customHeight="1">
      <c r="A69" s="188">
        <v>3</v>
      </c>
      <c r="B69" s="234" t="s">
        <v>298</v>
      </c>
      <c r="C69" s="235"/>
      <c r="D69" s="235"/>
      <c r="E69" s="235"/>
      <c r="F69" s="235"/>
      <c r="G69" s="236"/>
      <c r="H69" s="167" t="str">
        <f>IF(OR(I69="",L69=""),"",IF(I69&gt;L69,"○",IF(I69=L69,"△","●")))</f>
        <v>●</v>
      </c>
      <c r="I69" s="223">
        <f>IF(X65="","",X65)</f>
        <v>0</v>
      </c>
      <c r="J69" s="224"/>
      <c r="K69" s="227" t="s">
        <v>63</v>
      </c>
      <c r="L69" s="223">
        <f>IF(U65="","",U65)</f>
        <v>1</v>
      </c>
      <c r="M69" s="221"/>
      <c r="N69" s="167" t="str">
        <f>IF(OR(O69="",R69=""),"",IF(O69&gt;R69,"○",IF(O69=R69,"△","●")))</f>
        <v>○</v>
      </c>
      <c r="O69" s="223">
        <f>IF(X67="","",X67)</f>
        <v>8</v>
      </c>
      <c r="P69" s="224"/>
      <c r="Q69" s="227" t="s">
        <v>63</v>
      </c>
      <c r="R69" s="223">
        <f>IF(U67="","",U67)</f>
        <v>0</v>
      </c>
      <c r="S69" s="221"/>
      <c r="T69" s="228"/>
      <c r="U69" s="229"/>
      <c r="V69" s="229"/>
      <c r="W69" s="229"/>
      <c r="X69" s="229"/>
      <c r="Y69" s="230"/>
      <c r="Z69" s="220">
        <f>COUNTIF($H69:$Y69,"○")*3+COUNTIF($H69:$Y69,"△")*1</f>
        <v>3</v>
      </c>
      <c r="AA69" s="221"/>
      <c r="AB69" s="220">
        <f>SUM(I69,O69,U69)</f>
        <v>8</v>
      </c>
      <c r="AC69" s="221"/>
      <c r="AD69" s="220">
        <f>SUM(L69,R69,X69)</f>
        <v>1</v>
      </c>
      <c r="AE69" s="221"/>
      <c r="AF69" s="220">
        <f>AB69-AD69</f>
        <v>7</v>
      </c>
      <c r="AG69" s="227"/>
      <c r="AH69" s="221"/>
      <c r="AI69" s="220">
        <v>2</v>
      </c>
      <c r="AJ69" s="221"/>
    </row>
    <row r="70" spans="1:42" ht="10.7" customHeight="1">
      <c r="A70" s="188"/>
      <c r="B70" s="237"/>
      <c r="C70" s="238"/>
      <c r="D70" s="238"/>
      <c r="E70" s="238"/>
      <c r="F70" s="238"/>
      <c r="G70" s="239"/>
      <c r="H70" s="170"/>
      <c r="I70" s="225"/>
      <c r="J70" s="226"/>
      <c r="K70" s="165"/>
      <c r="L70" s="225"/>
      <c r="M70" s="166"/>
      <c r="N70" s="170"/>
      <c r="O70" s="225"/>
      <c r="P70" s="226"/>
      <c r="Q70" s="165"/>
      <c r="R70" s="225"/>
      <c r="S70" s="166"/>
      <c r="T70" s="231"/>
      <c r="U70" s="232"/>
      <c r="V70" s="232"/>
      <c r="W70" s="232"/>
      <c r="X70" s="232"/>
      <c r="Y70" s="233"/>
      <c r="Z70" s="222"/>
      <c r="AA70" s="166"/>
      <c r="AB70" s="222"/>
      <c r="AC70" s="166"/>
      <c r="AD70" s="222"/>
      <c r="AE70" s="166"/>
      <c r="AF70" s="222"/>
      <c r="AG70" s="165"/>
      <c r="AH70" s="166"/>
      <c r="AI70" s="222"/>
      <c r="AJ70" s="166"/>
    </row>
    <row r="71" spans="1:42" ht="10.7" customHeight="1"/>
    <row r="72" spans="1:42" ht="10.7" customHeight="1">
      <c r="B72" s="220" t="s">
        <v>77</v>
      </c>
      <c r="C72" s="227"/>
      <c r="D72" s="227"/>
      <c r="E72" s="227"/>
      <c r="F72" s="227"/>
      <c r="G72" s="221"/>
      <c r="H72" s="247" t="str">
        <f>IF(B74="","",B74)</f>
        <v>緑が丘ＹＦＣ</v>
      </c>
      <c r="I72" s="248"/>
      <c r="J72" s="248"/>
      <c r="K72" s="248"/>
      <c r="L72" s="248"/>
      <c r="M72" s="249"/>
      <c r="N72" s="247" t="str">
        <f>IF(B76="","",B76)</f>
        <v>本郷北ＦＣ</v>
      </c>
      <c r="O72" s="248"/>
      <c r="P72" s="248"/>
      <c r="Q72" s="248"/>
      <c r="R72" s="248"/>
      <c r="S72" s="249"/>
      <c r="T72" s="247" t="str">
        <f>IF(B78="","",B78)</f>
        <v>ＦＣグラシアス</v>
      </c>
      <c r="U72" s="248"/>
      <c r="V72" s="248"/>
      <c r="W72" s="248"/>
      <c r="X72" s="248"/>
      <c r="Y72" s="249"/>
      <c r="Z72" s="247" t="str">
        <f>IF(B80="","",B80)</f>
        <v>ＦＣ Ｒiso</v>
      </c>
      <c r="AA72" s="248"/>
      <c r="AB72" s="248"/>
      <c r="AC72" s="248"/>
      <c r="AD72" s="248"/>
      <c r="AE72" s="248"/>
      <c r="AF72" s="220" t="s">
        <v>58</v>
      </c>
      <c r="AG72" s="221"/>
      <c r="AH72" s="220" t="s">
        <v>59</v>
      </c>
      <c r="AI72" s="221"/>
      <c r="AJ72" s="220" t="s">
        <v>60</v>
      </c>
      <c r="AK72" s="221"/>
      <c r="AL72" s="220" t="s">
        <v>61</v>
      </c>
      <c r="AM72" s="227"/>
      <c r="AN72" s="221"/>
      <c r="AO72" s="220" t="s">
        <v>62</v>
      </c>
      <c r="AP72" s="221"/>
    </row>
    <row r="73" spans="1:42" ht="10.7" customHeight="1">
      <c r="B73" s="222"/>
      <c r="C73" s="165"/>
      <c r="D73" s="165"/>
      <c r="E73" s="165"/>
      <c r="F73" s="165"/>
      <c r="G73" s="166"/>
      <c r="H73" s="250"/>
      <c r="I73" s="251"/>
      <c r="J73" s="251"/>
      <c r="K73" s="251"/>
      <c r="L73" s="251"/>
      <c r="M73" s="252"/>
      <c r="N73" s="250"/>
      <c r="O73" s="251"/>
      <c r="P73" s="251"/>
      <c r="Q73" s="251"/>
      <c r="R73" s="251"/>
      <c r="S73" s="252"/>
      <c r="T73" s="250"/>
      <c r="U73" s="251"/>
      <c r="V73" s="251"/>
      <c r="W73" s="251"/>
      <c r="X73" s="251"/>
      <c r="Y73" s="252"/>
      <c r="Z73" s="250"/>
      <c r="AA73" s="251"/>
      <c r="AB73" s="251"/>
      <c r="AC73" s="251"/>
      <c r="AD73" s="251"/>
      <c r="AE73" s="251"/>
      <c r="AF73" s="222"/>
      <c r="AG73" s="166"/>
      <c r="AH73" s="222"/>
      <c r="AI73" s="166"/>
      <c r="AJ73" s="222"/>
      <c r="AK73" s="166"/>
      <c r="AL73" s="222"/>
      <c r="AM73" s="165"/>
      <c r="AN73" s="166"/>
      <c r="AO73" s="222"/>
      <c r="AP73" s="166"/>
    </row>
    <row r="74" spans="1:42" ht="10.7" customHeight="1">
      <c r="A74" s="188">
        <v>4</v>
      </c>
      <c r="B74" s="351" t="s">
        <v>292</v>
      </c>
      <c r="C74" s="235"/>
      <c r="D74" s="235"/>
      <c r="E74" s="235"/>
      <c r="F74" s="235"/>
      <c r="G74" s="236"/>
      <c r="H74" s="228"/>
      <c r="I74" s="229"/>
      <c r="J74" s="229"/>
      <c r="K74" s="229"/>
      <c r="L74" s="229"/>
      <c r="M74" s="230"/>
      <c r="N74" s="167" t="str">
        <f>IF(OR(O74="",R74=""),"",IF(O74&gt;R74,"○",IF(O74=R74,"△","●")))</f>
        <v>△</v>
      </c>
      <c r="O74" s="223">
        <v>0</v>
      </c>
      <c r="P74" s="224"/>
      <c r="Q74" s="227" t="s">
        <v>63</v>
      </c>
      <c r="R74" s="223">
        <v>0</v>
      </c>
      <c r="S74" s="221"/>
      <c r="T74" s="167" t="str">
        <f>IF(OR(U74="",X74=""),"",IF(U74&gt;X74,"○",IF(U74=X74,"△","●")))</f>
        <v>●</v>
      </c>
      <c r="U74" s="223">
        <v>1</v>
      </c>
      <c r="V74" s="224"/>
      <c r="W74" s="227" t="s">
        <v>63</v>
      </c>
      <c r="X74" s="223">
        <v>5</v>
      </c>
      <c r="Y74" s="221"/>
      <c r="Z74" s="167" t="str">
        <f>IF(OR(AA74="",AD74=""),"",IF(AA74&gt;AD74,"○",IF(AA74=AD74,"△","●")))</f>
        <v>●</v>
      </c>
      <c r="AA74" s="223">
        <v>0</v>
      </c>
      <c r="AB74" s="224"/>
      <c r="AC74" s="227" t="s">
        <v>63</v>
      </c>
      <c r="AD74" s="223">
        <v>2</v>
      </c>
      <c r="AE74" s="221"/>
      <c r="AF74" s="220">
        <f>COUNTIF($H74:$AD74,"○")*3+COUNTIF($H74:$AD74,"△")*1</f>
        <v>1</v>
      </c>
      <c r="AG74" s="221"/>
      <c r="AH74" s="220">
        <f>SUM(I74,O74,U74,AA74)</f>
        <v>1</v>
      </c>
      <c r="AI74" s="221"/>
      <c r="AJ74" s="220">
        <f>SUM(L74,R74,X74,AD74)</f>
        <v>7</v>
      </c>
      <c r="AK74" s="221"/>
      <c r="AL74" s="220">
        <f>AH74-AJ74</f>
        <v>-6</v>
      </c>
      <c r="AM74" s="227"/>
      <c r="AN74" s="221"/>
      <c r="AO74" s="220">
        <v>4</v>
      </c>
      <c r="AP74" s="221"/>
    </row>
    <row r="75" spans="1:42" ht="10.7" customHeight="1">
      <c r="A75" s="188"/>
      <c r="B75" s="352"/>
      <c r="C75" s="238"/>
      <c r="D75" s="238"/>
      <c r="E75" s="238"/>
      <c r="F75" s="238"/>
      <c r="G75" s="239"/>
      <c r="H75" s="231"/>
      <c r="I75" s="232"/>
      <c r="J75" s="232"/>
      <c r="K75" s="232"/>
      <c r="L75" s="232"/>
      <c r="M75" s="233"/>
      <c r="N75" s="170"/>
      <c r="O75" s="225"/>
      <c r="P75" s="226"/>
      <c r="Q75" s="165"/>
      <c r="R75" s="225"/>
      <c r="S75" s="166"/>
      <c r="T75" s="170"/>
      <c r="U75" s="225"/>
      <c r="V75" s="226"/>
      <c r="W75" s="165"/>
      <c r="X75" s="225"/>
      <c r="Y75" s="166"/>
      <c r="Z75" s="170"/>
      <c r="AA75" s="225"/>
      <c r="AB75" s="226"/>
      <c r="AC75" s="165"/>
      <c r="AD75" s="225"/>
      <c r="AE75" s="166"/>
      <c r="AF75" s="222"/>
      <c r="AG75" s="166"/>
      <c r="AH75" s="222"/>
      <c r="AI75" s="166"/>
      <c r="AJ75" s="222"/>
      <c r="AK75" s="166"/>
      <c r="AL75" s="222"/>
      <c r="AM75" s="165"/>
      <c r="AN75" s="166"/>
      <c r="AO75" s="222"/>
      <c r="AP75" s="166"/>
    </row>
    <row r="76" spans="1:42" ht="10.7" customHeight="1">
      <c r="A76" s="188">
        <v>5</v>
      </c>
      <c r="B76" s="351" t="s">
        <v>336</v>
      </c>
      <c r="C76" s="235"/>
      <c r="D76" s="235"/>
      <c r="E76" s="235"/>
      <c r="F76" s="235"/>
      <c r="G76" s="236"/>
      <c r="H76" s="167" t="str">
        <f>IF(OR(I76="",L76=""),"",IF(I76&gt;L76,"○",IF(I76=L76,"△","●")))</f>
        <v>△</v>
      </c>
      <c r="I76" s="223">
        <f>IF(R74="","",R74)</f>
        <v>0</v>
      </c>
      <c r="J76" s="224"/>
      <c r="K76" s="227" t="s">
        <v>63</v>
      </c>
      <c r="L76" s="223">
        <f>IF(O74="","",O74)</f>
        <v>0</v>
      </c>
      <c r="M76" s="221"/>
      <c r="N76" s="228"/>
      <c r="O76" s="229"/>
      <c r="P76" s="229"/>
      <c r="Q76" s="229"/>
      <c r="R76" s="229"/>
      <c r="S76" s="230"/>
      <c r="T76" s="167" t="str">
        <f>IF(OR(U76="",X76=""),"",IF(U76&gt;X76,"○",IF(U76=X76,"△","●")))</f>
        <v>△</v>
      </c>
      <c r="U76" s="223">
        <v>1</v>
      </c>
      <c r="V76" s="224"/>
      <c r="W76" s="227" t="s">
        <v>63</v>
      </c>
      <c r="X76" s="223">
        <v>1</v>
      </c>
      <c r="Y76" s="221"/>
      <c r="Z76" s="167" t="str">
        <f>IF(OR(AA76="",AD76=""),"",IF(AA76&gt;AD76,"○",IF(AA76=AD76,"△","●")))</f>
        <v>△</v>
      </c>
      <c r="AA76" s="223">
        <v>1</v>
      </c>
      <c r="AB76" s="224"/>
      <c r="AC76" s="227" t="s">
        <v>63</v>
      </c>
      <c r="AD76" s="223">
        <v>1</v>
      </c>
      <c r="AE76" s="221"/>
      <c r="AF76" s="220">
        <f>COUNTIF($H76:$AD76,"○")*3+COUNTIF($H76:$AD76,"△")*1</f>
        <v>3</v>
      </c>
      <c r="AG76" s="221"/>
      <c r="AH76" s="220">
        <f>SUM(I76,O76,U76,AA76)</f>
        <v>2</v>
      </c>
      <c r="AI76" s="221"/>
      <c r="AJ76" s="220">
        <f>SUM(L76,R76,X76,AD76)</f>
        <v>2</v>
      </c>
      <c r="AK76" s="221"/>
      <c r="AL76" s="220">
        <f>AH76-AJ76</f>
        <v>0</v>
      </c>
      <c r="AM76" s="227"/>
      <c r="AN76" s="221"/>
      <c r="AO76" s="220">
        <v>3</v>
      </c>
      <c r="AP76" s="221"/>
    </row>
    <row r="77" spans="1:42" ht="10.7" customHeight="1">
      <c r="A77" s="188"/>
      <c r="B77" s="352"/>
      <c r="C77" s="238"/>
      <c r="D77" s="238"/>
      <c r="E77" s="238"/>
      <c r="F77" s="238"/>
      <c r="G77" s="239"/>
      <c r="H77" s="170"/>
      <c r="I77" s="225"/>
      <c r="J77" s="226"/>
      <c r="K77" s="165"/>
      <c r="L77" s="225"/>
      <c r="M77" s="166"/>
      <c r="N77" s="231"/>
      <c r="O77" s="232"/>
      <c r="P77" s="232"/>
      <c r="Q77" s="232"/>
      <c r="R77" s="232"/>
      <c r="S77" s="233"/>
      <c r="T77" s="170"/>
      <c r="U77" s="225"/>
      <c r="V77" s="226"/>
      <c r="W77" s="165"/>
      <c r="X77" s="225"/>
      <c r="Y77" s="166"/>
      <c r="Z77" s="170"/>
      <c r="AA77" s="225"/>
      <c r="AB77" s="226"/>
      <c r="AC77" s="165"/>
      <c r="AD77" s="225"/>
      <c r="AE77" s="166"/>
      <c r="AF77" s="222"/>
      <c r="AG77" s="166"/>
      <c r="AH77" s="222"/>
      <c r="AI77" s="166"/>
      <c r="AJ77" s="222"/>
      <c r="AK77" s="166"/>
      <c r="AL77" s="222"/>
      <c r="AM77" s="165"/>
      <c r="AN77" s="166"/>
      <c r="AO77" s="222"/>
      <c r="AP77" s="166"/>
    </row>
    <row r="78" spans="1:42" ht="10.7" customHeight="1">
      <c r="A78" s="188">
        <v>6</v>
      </c>
      <c r="B78" s="351" t="s">
        <v>305</v>
      </c>
      <c r="C78" s="235"/>
      <c r="D78" s="235"/>
      <c r="E78" s="235"/>
      <c r="F78" s="235"/>
      <c r="G78" s="236"/>
      <c r="H78" s="167" t="str">
        <f>IF(OR(I78="",L78=""),"",IF(I78&gt;L78,"○",IF(I78=L78,"△","●")))</f>
        <v>○</v>
      </c>
      <c r="I78" s="223">
        <f>IF(X74="","",X74)</f>
        <v>5</v>
      </c>
      <c r="J78" s="224"/>
      <c r="K78" s="227" t="s">
        <v>63</v>
      </c>
      <c r="L78" s="223">
        <f>IF(U74="","",U74)</f>
        <v>1</v>
      </c>
      <c r="M78" s="221"/>
      <c r="N78" s="167" t="str">
        <f>IF(OR(O78="",R78=""),"",IF(O78&gt;R78,"○",IF(O78=R78,"△","●")))</f>
        <v>△</v>
      </c>
      <c r="O78" s="223">
        <f>IF(X76="","",X76)</f>
        <v>1</v>
      </c>
      <c r="P78" s="224"/>
      <c r="Q78" s="227" t="s">
        <v>63</v>
      </c>
      <c r="R78" s="223">
        <f>IF(U76="","",U76)</f>
        <v>1</v>
      </c>
      <c r="S78" s="221"/>
      <c r="T78" s="228"/>
      <c r="U78" s="229"/>
      <c r="V78" s="229"/>
      <c r="W78" s="229"/>
      <c r="X78" s="229"/>
      <c r="Y78" s="230"/>
      <c r="Z78" s="167" t="str">
        <f>IF(OR(AA78="",AD78=""),"",IF(AA78&gt;AD78,"○",IF(AA78=AD78,"△","●")))</f>
        <v>○</v>
      </c>
      <c r="AA78" s="223">
        <v>1</v>
      </c>
      <c r="AB78" s="224"/>
      <c r="AC78" s="227" t="s">
        <v>63</v>
      </c>
      <c r="AD78" s="223">
        <v>0</v>
      </c>
      <c r="AE78" s="221"/>
      <c r="AF78" s="220">
        <f>COUNTIF($H78:$AD78,"○")*3+COUNTIF($H78:$AD78,"△")*1</f>
        <v>7</v>
      </c>
      <c r="AG78" s="221"/>
      <c r="AH78" s="220">
        <f>SUM(I78,O78,U78,AA78)</f>
        <v>7</v>
      </c>
      <c r="AI78" s="221"/>
      <c r="AJ78" s="220">
        <f>SUM(L78,R78,X78,AD78)</f>
        <v>2</v>
      </c>
      <c r="AK78" s="221"/>
      <c r="AL78" s="220">
        <f>AH78-AJ78</f>
        <v>5</v>
      </c>
      <c r="AM78" s="227"/>
      <c r="AN78" s="221"/>
      <c r="AO78" s="220">
        <v>1</v>
      </c>
      <c r="AP78" s="221"/>
    </row>
    <row r="79" spans="1:42" ht="10.7" customHeight="1">
      <c r="A79" s="188"/>
      <c r="B79" s="352"/>
      <c r="C79" s="238"/>
      <c r="D79" s="238"/>
      <c r="E79" s="238"/>
      <c r="F79" s="238"/>
      <c r="G79" s="239"/>
      <c r="H79" s="170"/>
      <c r="I79" s="225"/>
      <c r="J79" s="226"/>
      <c r="K79" s="165"/>
      <c r="L79" s="225"/>
      <c r="M79" s="166"/>
      <c r="N79" s="170"/>
      <c r="O79" s="225"/>
      <c r="P79" s="226"/>
      <c r="Q79" s="165"/>
      <c r="R79" s="225"/>
      <c r="S79" s="166"/>
      <c r="T79" s="231"/>
      <c r="U79" s="232"/>
      <c r="V79" s="232"/>
      <c r="W79" s="232"/>
      <c r="X79" s="232"/>
      <c r="Y79" s="233"/>
      <c r="Z79" s="170"/>
      <c r="AA79" s="225"/>
      <c r="AB79" s="226"/>
      <c r="AC79" s="165"/>
      <c r="AD79" s="225"/>
      <c r="AE79" s="166"/>
      <c r="AF79" s="222"/>
      <c r="AG79" s="166"/>
      <c r="AH79" s="222"/>
      <c r="AI79" s="166"/>
      <c r="AJ79" s="222"/>
      <c r="AK79" s="166"/>
      <c r="AL79" s="222"/>
      <c r="AM79" s="165"/>
      <c r="AN79" s="166"/>
      <c r="AO79" s="222"/>
      <c r="AP79" s="166"/>
    </row>
    <row r="80" spans="1:42" ht="10.7" customHeight="1">
      <c r="A80" s="188">
        <v>7</v>
      </c>
      <c r="B80" s="351" t="s">
        <v>316</v>
      </c>
      <c r="C80" s="235"/>
      <c r="D80" s="235"/>
      <c r="E80" s="235"/>
      <c r="F80" s="235"/>
      <c r="G80" s="236"/>
      <c r="H80" s="167" t="str">
        <f>IF(OR(I80="",L80=""),"",IF(I80&gt;L80,"○",IF(I80=L80,"△","●")))</f>
        <v>○</v>
      </c>
      <c r="I80" s="223">
        <f>IF(AD74="","",AD74)</f>
        <v>2</v>
      </c>
      <c r="J80" s="224"/>
      <c r="K80" s="227" t="s">
        <v>63</v>
      </c>
      <c r="L80" s="223">
        <f>IF(AA74="","",AA74)</f>
        <v>0</v>
      </c>
      <c r="M80" s="221"/>
      <c r="N80" s="167" t="str">
        <f>IF(OR(O80="",R80=""),"",IF(O80&gt;R80,"○",IF(O80=R80,"△","●")))</f>
        <v>△</v>
      </c>
      <c r="O80" s="223">
        <f>IF(AD76="","",AD76)</f>
        <v>1</v>
      </c>
      <c r="P80" s="224"/>
      <c r="Q80" s="227" t="s">
        <v>63</v>
      </c>
      <c r="R80" s="223">
        <f>IF(AA76="","",AA76)</f>
        <v>1</v>
      </c>
      <c r="S80" s="221"/>
      <c r="T80" s="167" t="str">
        <f>IF(OR(U80="",X80=""),"",IF(U80&gt;X80,"○",IF(U80=X80,"△","●")))</f>
        <v>●</v>
      </c>
      <c r="U80" s="223">
        <f>IF(AD78="","",AD78)</f>
        <v>0</v>
      </c>
      <c r="V80" s="224"/>
      <c r="W80" s="227" t="s">
        <v>63</v>
      </c>
      <c r="X80" s="223">
        <f>IF(AA78="","",AA78)</f>
        <v>1</v>
      </c>
      <c r="Y80" s="221"/>
      <c r="Z80" s="228"/>
      <c r="AA80" s="229"/>
      <c r="AB80" s="229"/>
      <c r="AC80" s="229"/>
      <c r="AD80" s="229"/>
      <c r="AE80" s="230"/>
      <c r="AF80" s="220">
        <f>COUNTIF($H80:$AD80,"○")*3+COUNTIF($H80:$AD80,"△")*1</f>
        <v>4</v>
      </c>
      <c r="AG80" s="221"/>
      <c r="AH80" s="220">
        <f>SUM(I80,O80,U80,AA80)</f>
        <v>3</v>
      </c>
      <c r="AI80" s="221"/>
      <c r="AJ80" s="220">
        <f>SUM(L80,R80,X80,AD80)</f>
        <v>2</v>
      </c>
      <c r="AK80" s="221"/>
      <c r="AL80" s="220">
        <f>AH80-AJ80</f>
        <v>1</v>
      </c>
      <c r="AM80" s="227"/>
      <c r="AN80" s="221"/>
      <c r="AO80" s="220">
        <v>2</v>
      </c>
      <c r="AP80" s="221"/>
    </row>
    <row r="81" spans="1:42" ht="10.7" customHeight="1">
      <c r="A81" s="188"/>
      <c r="B81" s="352"/>
      <c r="C81" s="238"/>
      <c r="D81" s="238"/>
      <c r="E81" s="238"/>
      <c r="F81" s="238"/>
      <c r="G81" s="239"/>
      <c r="H81" s="170"/>
      <c r="I81" s="225"/>
      <c r="J81" s="226"/>
      <c r="K81" s="165"/>
      <c r="L81" s="225"/>
      <c r="M81" s="166"/>
      <c r="N81" s="170"/>
      <c r="O81" s="225"/>
      <c r="P81" s="226"/>
      <c r="Q81" s="165"/>
      <c r="R81" s="225"/>
      <c r="S81" s="166"/>
      <c r="T81" s="170"/>
      <c r="U81" s="225"/>
      <c r="V81" s="226"/>
      <c r="W81" s="165"/>
      <c r="X81" s="225"/>
      <c r="Y81" s="166"/>
      <c r="Z81" s="231"/>
      <c r="AA81" s="232"/>
      <c r="AB81" s="232"/>
      <c r="AC81" s="232"/>
      <c r="AD81" s="232"/>
      <c r="AE81" s="233"/>
      <c r="AF81" s="222"/>
      <c r="AG81" s="166"/>
      <c r="AH81" s="222"/>
      <c r="AI81" s="166"/>
      <c r="AJ81" s="222"/>
      <c r="AK81" s="166"/>
      <c r="AL81" s="222"/>
      <c r="AM81" s="165"/>
      <c r="AN81" s="166"/>
      <c r="AO81" s="222"/>
      <c r="AP81" s="166"/>
    </row>
    <row r="82" spans="1:42" ht="10.7" customHeight="1" thickBo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8"/>
      <c r="T82" s="2"/>
      <c r="U82" s="2"/>
      <c r="V82" s="2"/>
      <c r="W82" s="28"/>
      <c r="X82" s="2"/>
      <c r="Y82" s="2"/>
      <c r="Z82" s="2"/>
      <c r="AA82" s="28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0.7" customHeight="1" thickTop="1">
      <c r="B83" s="330" t="s">
        <v>65</v>
      </c>
      <c r="C83" s="331"/>
      <c r="D83" s="331"/>
      <c r="E83" s="331"/>
      <c r="F83" s="331"/>
      <c r="G83" s="331"/>
      <c r="H83" s="331"/>
      <c r="I83" s="331"/>
      <c r="K83" s="332" t="s">
        <v>78</v>
      </c>
      <c r="L83" s="333"/>
      <c r="M83" s="333"/>
      <c r="N83" s="333"/>
      <c r="O83" s="333"/>
      <c r="P83" s="333"/>
      <c r="Q83" s="333"/>
      <c r="R83" s="333"/>
      <c r="S83" s="333"/>
      <c r="T83" s="334"/>
      <c r="U83" s="338">
        <f>IF(OR(W83="",W84=""),"",W83+W84)</f>
        <v>6</v>
      </c>
      <c r="V83" s="281"/>
      <c r="W83" s="340">
        <v>2</v>
      </c>
      <c r="X83" s="314"/>
      <c r="Y83" s="122" t="s">
        <v>67</v>
      </c>
      <c r="Z83" s="341">
        <v>0</v>
      </c>
      <c r="AA83" s="281"/>
      <c r="AB83" s="340">
        <f>IF(OR(Z83="",Z84=""),"",Z83+Z84)</f>
        <v>1</v>
      </c>
      <c r="AC83" s="281"/>
      <c r="AD83" s="343" t="s">
        <v>79</v>
      </c>
      <c r="AE83" s="344"/>
      <c r="AF83" s="344"/>
      <c r="AG83" s="344"/>
      <c r="AH83" s="344"/>
      <c r="AI83" s="344"/>
      <c r="AJ83" s="344"/>
      <c r="AK83" s="344"/>
      <c r="AL83" s="344"/>
      <c r="AM83" s="345"/>
      <c r="AN83" s="2"/>
      <c r="AO83" s="2"/>
      <c r="AP83" s="2"/>
    </row>
    <row r="84" spans="1:42" ht="10.7" customHeight="1" thickBot="1">
      <c r="B84" s="331"/>
      <c r="C84" s="331"/>
      <c r="D84" s="331"/>
      <c r="E84" s="331"/>
      <c r="F84" s="331"/>
      <c r="G84" s="331"/>
      <c r="H84" s="331"/>
      <c r="I84" s="331"/>
      <c r="K84" s="335"/>
      <c r="L84" s="336"/>
      <c r="M84" s="336"/>
      <c r="N84" s="336"/>
      <c r="O84" s="336"/>
      <c r="P84" s="336"/>
      <c r="Q84" s="336"/>
      <c r="R84" s="336"/>
      <c r="S84" s="336"/>
      <c r="T84" s="337"/>
      <c r="U84" s="339"/>
      <c r="V84" s="283"/>
      <c r="W84" s="349">
        <v>4</v>
      </c>
      <c r="X84" s="350"/>
      <c r="Y84" s="123" t="s">
        <v>67</v>
      </c>
      <c r="Z84" s="328">
        <v>1</v>
      </c>
      <c r="AA84" s="329"/>
      <c r="AB84" s="342"/>
      <c r="AC84" s="283"/>
      <c r="AD84" s="346"/>
      <c r="AE84" s="347"/>
      <c r="AF84" s="347"/>
      <c r="AG84" s="347"/>
      <c r="AH84" s="347"/>
      <c r="AI84" s="347"/>
      <c r="AJ84" s="347"/>
      <c r="AK84" s="347"/>
      <c r="AL84" s="347"/>
      <c r="AM84" s="348"/>
      <c r="AN84" s="2"/>
      <c r="AO84" s="2"/>
      <c r="AP84" s="2"/>
    </row>
    <row r="85" spans="1:42" ht="10.7" customHeight="1" thickTop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>
      <c r="A86" s="217" t="s">
        <v>282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</row>
    <row r="87" spans="1:42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</row>
    <row r="89" spans="1:42" ht="10.7" customHeight="1">
      <c r="A89" s="189" t="s">
        <v>80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4"/>
      <c r="T89" s="167" t="s">
        <v>81</v>
      </c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9"/>
    </row>
    <row r="90" spans="1:42" ht="10.7" customHeight="1">
      <c r="A90" s="255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7"/>
      <c r="T90" s="170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2"/>
    </row>
    <row r="91" spans="1:42" ht="10.7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0.7" customHeight="1">
      <c r="B92" s="220" t="s">
        <v>8</v>
      </c>
      <c r="C92" s="227"/>
      <c r="D92" s="227"/>
      <c r="E92" s="227"/>
      <c r="F92" s="227"/>
      <c r="G92" s="221"/>
      <c r="H92" s="247" t="str">
        <f>IF(B94="","",B94)</f>
        <v>ＦＣアネーロ宇都宮</v>
      </c>
      <c r="I92" s="248"/>
      <c r="J92" s="248"/>
      <c r="K92" s="248"/>
      <c r="L92" s="248"/>
      <c r="M92" s="249"/>
      <c r="N92" s="247" t="str">
        <f>IF(B96="","",B96)</f>
        <v>河内ＳＣジュベニール</v>
      </c>
      <c r="O92" s="248"/>
      <c r="P92" s="248"/>
      <c r="Q92" s="248"/>
      <c r="R92" s="248"/>
      <c r="S92" s="249"/>
      <c r="T92" s="247" t="str">
        <f>IF(B98="","",B98)</f>
        <v>国本ＪＳＣ</v>
      </c>
      <c r="U92" s="248"/>
      <c r="V92" s="248"/>
      <c r="W92" s="248"/>
      <c r="X92" s="248"/>
      <c r="Y92" s="249"/>
      <c r="Z92" s="220" t="s">
        <v>58</v>
      </c>
      <c r="AA92" s="221"/>
      <c r="AB92" s="220" t="s">
        <v>59</v>
      </c>
      <c r="AC92" s="221"/>
      <c r="AD92" s="220" t="s">
        <v>60</v>
      </c>
      <c r="AE92" s="221"/>
      <c r="AF92" s="220" t="s">
        <v>61</v>
      </c>
      <c r="AG92" s="227"/>
      <c r="AH92" s="221"/>
      <c r="AI92" s="220" t="s">
        <v>62</v>
      </c>
      <c r="AJ92" s="221"/>
    </row>
    <row r="93" spans="1:42" ht="10.7" customHeight="1">
      <c r="B93" s="222"/>
      <c r="C93" s="165"/>
      <c r="D93" s="165"/>
      <c r="E93" s="165"/>
      <c r="F93" s="165"/>
      <c r="G93" s="166"/>
      <c r="H93" s="250"/>
      <c r="I93" s="251"/>
      <c r="J93" s="251"/>
      <c r="K93" s="251"/>
      <c r="L93" s="251"/>
      <c r="M93" s="252"/>
      <c r="N93" s="250"/>
      <c r="O93" s="251"/>
      <c r="P93" s="251"/>
      <c r="Q93" s="251"/>
      <c r="R93" s="251"/>
      <c r="S93" s="252"/>
      <c r="T93" s="250"/>
      <c r="U93" s="251"/>
      <c r="V93" s="251"/>
      <c r="W93" s="251"/>
      <c r="X93" s="251"/>
      <c r="Y93" s="252"/>
      <c r="Z93" s="222"/>
      <c r="AA93" s="166"/>
      <c r="AB93" s="222"/>
      <c r="AC93" s="166"/>
      <c r="AD93" s="222"/>
      <c r="AE93" s="166"/>
      <c r="AF93" s="222"/>
      <c r="AG93" s="165"/>
      <c r="AH93" s="166"/>
      <c r="AI93" s="222"/>
      <c r="AJ93" s="166"/>
    </row>
    <row r="94" spans="1:42" ht="10.7" customHeight="1">
      <c r="A94" s="188">
        <v>1</v>
      </c>
      <c r="B94" s="351" t="s">
        <v>312</v>
      </c>
      <c r="C94" s="235"/>
      <c r="D94" s="235"/>
      <c r="E94" s="235"/>
      <c r="F94" s="235"/>
      <c r="G94" s="236"/>
      <c r="H94" s="228"/>
      <c r="I94" s="229"/>
      <c r="J94" s="229"/>
      <c r="K94" s="229"/>
      <c r="L94" s="229"/>
      <c r="M94" s="230"/>
      <c r="N94" s="167" t="str">
        <f>IF(OR(O94="",R94=""),"",IF(O94&gt;R94,"○",IF(O94=R94,"△","●")))</f>
        <v>○</v>
      </c>
      <c r="O94" s="223">
        <v>4</v>
      </c>
      <c r="P94" s="224"/>
      <c r="Q94" s="227" t="s">
        <v>63</v>
      </c>
      <c r="R94" s="223">
        <v>0</v>
      </c>
      <c r="S94" s="221"/>
      <c r="T94" s="167" t="str">
        <f>IF(OR(U94="",X94=""),"",IF(U94&gt;X94,"○",IF(U94=X94,"△","●")))</f>
        <v>○</v>
      </c>
      <c r="U94" s="223">
        <v>2</v>
      </c>
      <c r="V94" s="224"/>
      <c r="W94" s="227" t="s">
        <v>63</v>
      </c>
      <c r="X94" s="223">
        <v>1</v>
      </c>
      <c r="Y94" s="221"/>
      <c r="Z94" s="220">
        <f>COUNTIF($H94:$Y94,"○")*3+COUNTIF($H94:$Y94,"△")*1</f>
        <v>6</v>
      </c>
      <c r="AA94" s="221"/>
      <c r="AB94" s="220">
        <f>SUM(I94,O94,U94)</f>
        <v>6</v>
      </c>
      <c r="AC94" s="221"/>
      <c r="AD94" s="220">
        <f>SUM(L94,R94,X94)</f>
        <v>1</v>
      </c>
      <c r="AE94" s="221"/>
      <c r="AF94" s="220">
        <f>AB94-AD94</f>
        <v>5</v>
      </c>
      <c r="AG94" s="227"/>
      <c r="AH94" s="221"/>
      <c r="AI94" s="220">
        <v>1</v>
      </c>
      <c r="AJ94" s="221"/>
    </row>
    <row r="95" spans="1:42" ht="10.7" customHeight="1">
      <c r="A95" s="188"/>
      <c r="B95" s="352"/>
      <c r="C95" s="238"/>
      <c r="D95" s="238"/>
      <c r="E95" s="238"/>
      <c r="F95" s="238"/>
      <c r="G95" s="239"/>
      <c r="H95" s="231"/>
      <c r="I95" s="232"/>
      <c r="J95" s="232"/>
      <c r="K95" s="232"/>
      <c r="L95" s="232"/>
      <c r="M95" s="233"/>
      <c r="N95" s="170"/>
      <c r="O95" s="225"/>
      <c r="P95" s="226"/>
      <c r="Q95" s="165"/>
      <c r="R95" s="225"/>
      <c r="S95" s="166"/>
      <c r="T95" s="170"/>
      <c r="U95" s="225"/>
      <c r="V95" s="226"/>
      <c r="W95" s="165"/>
      <c r="X95" s="225"/>
      <c r="Y95" s="166"/>
      <c r="Z95" s="222"/>
      <c r="AA95" s="166"/>
      <c r="AB95" s="222"/>
      <c r="AC95" s="166"/>
      <c r="AD95" s="222"/>
      <c r="AE95" s="166"/>
      <c r="AF95" s="222"/>
      <c r="AG95" s="165"/>
      <c r="AH95" s="166"/>
      <c r="AI95" s="222"/>
      <c r="AJ95" s="166"/>
    </row>
    <row r="96" spans="1:42" ht="10.7" customHeight="1">
      <c r="A96" s="188">
        <v>2</v>
      </c>
      <c r="B96" s="351" t="s">
        <v>300</v>
      </c>
      <c r="C96" s="235"/>
      <c r="D96" s="235"/>
      <c r="E96" s="235"/>
      <c r="F96" s="235"/>
      <c r="G96" s="236"/>
      <c r="H96" s="167" t="str">
        <f>IF(OR(I96="",L96=""),"",IF(I96&gt;L96,"○",IF(I96=L96,"△","●")))</f>
        <v>●</v>
      </c>
      <c r="I96" s="223">
        <f>IF(R94="","",R94)</f>
        <v>0</v>
      </c>
      <c r="J96" s="224"/>
      <c r="K96" s="227" t="s">
        <v>63</v>
      </c>
      <c r="L96" s="223">
        <f>IF(O94="","",O94)</f>
        <v>4</v>
      </c>
      <c r="M96" s="221"/>
      <c r="N96" s="228"/>
      <c r="O96" s="229"/>
      <c r="P96" s="229"/>
      <c r="Q96" s="229"/>
      <c r="R96" s="229"/>
      <c r="S96" s="230"/>
      <c r="T96" s="167" t="str">
        <f>IF(OR(U96="",X96=""),"",IF(U96&gt;X96,"○",IF(U96=X96,"△","●")))</f>
        <v>●</v>
      </c>
      <c r="U96" s="223">
        <v>0</v>
      </c>
      <c r="V96" s="224"/>
      <c r="W96" s="227" t="s">
        <v>63</v>
      </c>
      <c r="X96" s="223">
        <v>9</v>
      </c>
      <c r="Y96" s="221"/>
      <c r="Z96" s="220">
        <f>COUNTIF($H96:$Y96,"○")*3+COUNTIF($H96:$Y96,"△")*1</f>
        <v>0</v>
      </c>
      <c r="AA96" s="221"/>
      <c r="AB96" s="220">
        <f>SUM(I96,O96,U96)</f>
        <v>0</v>
      </c>
      <c r="AC96" s="221"/>
      <c r="AD96" s="220">
        <f>SUM(L96,R96,X96)</f>
        <v>13</v>
      </c>
      <c r="AE96" s="221"/>
      <c r="AF96" s="220">
        <f>AB96-AD96</f>
        <v>-13</v>
      </c>
      <c r="AG96" s="227"/>
      <c r="AH96" s="221"/>
      <c r="AI96" s="220">
        <v>3</v>
      </c>
      <c r="AJ96" s="221"/>
    </row>
    <row r="97" spans="1:42" ht="10.7" customHeight="1">
      <c r="A97" s="188"/>
      <c r="B97" s="352"/>
      <c r="C97" s="238"/>
      <c r="D97" s="238"/>
      <c r="E97" s="238"/>
      <c r="F97" s="238"/>
      <c r="G97" s="239"/>
      <c r="H97" s="170"/>
      <c r="I97" s="225"/>
      <c r="J97" s="226"/>
      <c r="K97" s="165"/>
      <c r="L97" s="225"/>
      <c r="M97" s="166"/>
      <c r="N97" s="231"/>
      <c r="O97" s="232"/>
      <c r="P97" s="232"/>
      <c r="Q97" s="232"/>
      <c r="R97" s="232"/>
      <c r="S97" s="233"/>
      <c r="T97" s="170"/>
      <c r="U97" s="225"/>
      <c r="V97" s="226"/>
      <c r="W97" s="165"/>
      <c r="X97" s="225"/>
      <c r="Y97" s="166"/>
      <c r="Z97" s="222"/>
      <c r="AA97" s="166"/>
      <c r="AB97" s="222"/>
      <c r="AC97" s="166"/>
      <c r="AD97" s="222"/>
      <c r="AE97" s="166"/>
      <c r="AF97" s="222"/>
      <c r="AG97" s="165"/>
      <c r="AH97" s="166"/>
      <c r="AI97" s="222"/>
      <c r="AJ97" s="166"/>
    </row>
    <row r="98" spans="1:42" ht="10.7" customHeight="1">
      <c r="A98" s="188">
        <v>3</v>
      </c>
      <c r="B98" s="234" t="s">
        <v>337</v>
      </c>
      <c r="C98" s="235"/>
      <c r="D98" s="235"/>
      <c r="E98" s="235"/>
      <c r="F98" s="235"/>
      <c r="G98" s="236"/>
      <c r="H98" s="167" t="str">
        <f>IF(OR(I98="",L98=""),"",IF(I98&gt;L98,"○",IF(I98=L98,"△","●")))</f>
        <v>●</v>
      </c>
      <c r="I98" s="223">
        <f>IF(X94="","",X94)</f>
        <v>1</v>
      </c>
      <c r="J98" s="224"/>
      <c r="K98" s="227" t="s">
        <v>63</v>
      </c>
      <c r="L98" s="223">
        <f>IF(U94="","",U94)</f>
        <v>2</v>
      </c>
      <c r="M98" s="221"/>
      <c r="N98" s="167" t="str">
        <f>IF(OR(O98="",R98=""),"",IF(O98&gt;R98,"○",IF(O98=R98,"△","●")))</f>
        <v>○</v>
      </c>
      <c r="O98" s="223">
        <f>IF(X96="","",X96)</f>
        <v>9</v>
      </c>
      <c r="P98" s="224"/>
      <c r="Q98" s="227" t="s">
        <v>63</v>
      </c>
      <c r="R98" s="223">
        <f>IF(U96="","",U96)</f>
        <v>0</v>
      </c>
      <c r="S98" s="221"/>
      <c r="T98" s="228"/>
      <c r="U98" s="229"/>
      <c r="V98" s="229"/>
      <c r="W98" s="229"/>
      <c r="X98" s="229"/>
      <c r="Y98" s="230"/>
      <c r="Z98" s="220">
        <f>COUNTIF($H98:$Y98,"○")*3+COUNTIF($H98:$Y98,"△")*1</f>
        <v>3</v>
      </c>
      <c r="AA98" s="221"/>
      <c r="AB98" s="220">
        <f>SUM(I98,O98,U98)</f>
        <v>10</v>
      </c>
      <c r="AC98" s="221"/>
      <c r="AD98" s="220">
        <f>SUM(L98,R98,X98)</f>
        <v>2</v>
      </c>
      <c r="AE98" s="221"/>
      <c r="AF98" s="220">
        <f>AB98-AD98</f>
        <v>8</v>
      </c>
      <c r="AG98" s="227"/>
      <c r="AH98" s="221"/>
      <c r="AI98" s="220">
        <v>2</v>
      </c>
      <c r="AJ98" s="221"/>
    </row>
    <row r="99" spans="1:42" ht="10.7" customHeight="1">
      <c r="A99" s="188"/>
      <c r="B99" s="237"/>
      <c r="C99" s="238"/>
      <c r="D99" s="238"/>
      <c r="E99" s="238"/>
      <c r="F99" s="238"/>
      <c r="G99" s="239"/>
      <c r="H99" s="170"/>
      <c r="I99" s="225"/>
      <c r="J99" s="226"/>
      <c r="K99" s="165"/>
      <c r="L99" s="225"/>
      <c r="M99" s="166"/>
      <c r="N99" s="170"/>
      <c r="O99" s="225"/>
      <c r="P99" s="226"/>
      <c r="Q99" s="165"/>
      <c r="R99" s="225"/>
      <c r="S99" s="166"/>
      <c r="T99" s="231"/>
      <c r="U99" s="232"/>
      <c r="V99" s="232"/>
      <c r="W99" s="232"/>
      <c r="X99" s="232"/>
      <c r="Y99" s="233"/>
      <c r="Z99" s="222"/>
      <c r="AA99" s="166"/>
      <c r="AB99" s="222"/>
      <c r="AC99" s="166"/>
      <c r="AD99" s="222"/>
      <c r="AE99" s="166"/>
      <c r="AF99" s="222"/>
      <c r="AG99" s="165"/>
      <c r="AH99" s="166"/>
      <c r="AI99" s="222"/>
      <c r="AJ99" s="166"/>
    </row>
    <row r="100" spans="1:42" ht="10.7" customHeight="1"/>
    <row r="101" spans="1:42" ht="10.7" customHeight="1">
      <c r="B101" s="220" t="s">
        <v>82</v>
      </c>
      <c r="C101" s="227"/>
      <c r="D101" s="227"/>
      <c r="E101" s="227"/>
      <c r="F101" s="227"/>
      <c r="G101" s="221"/>
      <c r="H101" s="247" t="str">
        <f>IF(B103="","",B103)</f>
        <v>栃木ＳＣジュニア</v>
      </c>
      <c r="I101" s="248"/>
      <c r="J101" s="248"/>
      <c r="K101" s="248"/>
      <c r="L101" s="248"/>
      <c r="M101" s="249"/>
      <c r="N101" s="247" t="str">
        <f>IF(B105="","",B105)</f>
        <v>ＦＣグランディール</v>
      </c>
      <c r="O101" s="248"/>
      <c r="P101" s="248"/>
      <c r="Q101" s="248"/>
      <c r="R101" s="248"/>
      <c r="S101" s="249"/>
      <c r="T101" s="247" t="str">
        <f>IF(B107="","",B107)</f>
        <v>ｕｎｉｏｎ ＳＣ</v>
      </c>
      <c r="U101" s="248"/>
      <c r="V101" s="248"/>
      <c r="W101" s="248"/>
      <c r="X101" s="248"/>
      <c r="Y101" s="249"/>
      <c r="Z101" s="247" t="str">
        <f>IF(B109="","",B109)</f>
        <v>ＦＣペンサーレ</v>
      </c>
      <c r="AA101" s="248"/>
      <c r="AB101" s="248"/>
      <c r="AC101" s="248"/>
      <c r="AD101" s="248"/>
      <c r="AE101" s="248"/>
      <c r="AF101" s="220" t="s">
        <v>58</v>
      </c>
      <c r="AG101" s="221"/>
      <c r="AH101" s="220" t="s">
        <v>59</v>
      </c>
      <c r="AI101" s="221"/>
      <c r="AJ101" s="220" t="s">
        <v>60</v>
      </c>
      <c r="AK101" s="221"/>
      <c r="AL101" s="220" t="s">
        <v>61</v>
      </c>
      <c r="AM101" s="227"/>
      <c r="AN101" s="221"/>
      <c r="AO101" s="220" t="s">
        <v>62</v>
      </c>
      <c r="AP101" s="221"/>
    </row>
    <row r="102" spans="1:42" ht="10.7" customHeight="1">
      <c r="B102" s="222"/>
      <c r="C102" s="165"/>
      <c r="D102" s="165"/>
      <c r="E102" s="165"/>
      <c r="F102" s="165"/>
      <c r="G102" s="166"/>
      <c r="H102" s="250"/>
      <c r="I102" s="251"/>
      <c r="J102" s="251"/>
      <c r="K102" s="251"/>
      <c r="L102" s="251"/>
      <c r="M102" s="252"/>
      <c r="N102" s="250"/>
      <c r="O102" s="251"/>
      <c r="P102" s="251"/>
      <c r="Q102" s="251"/>
      <c r="R102" s="251"/>
      <c r="S102" s="252"/>
      <c r="T102" s="250"/>
      <c r="U102" s="251"/>
      <c r="V102" s="251"/>
      <c r="W102" s="251"/>
      <c r="X102" s="251"/>
      <c r="Y102" s="252"/>
      <c r="Z102" s="250"/>
      <c r="AA102" s="251"/>
      <c r="AB102" s="251"/>
      <c r="AC102" s="251"/>
      <c r="AD102" s="251"/>
      <c r="AE102" s="251"/>
      <c r="AF102" s="222"/>
      <c r="AG102" s="166"/>
      <c r="AH102" s="222"/>
      <c r="AI102" s="166"/>
      <c r="AJ102" s="222"/>
      <c r="AK102" s="166"/>
      <c r="AL102" s="222"/>
      <c r="AM102" s="165"/>
      <c r="AN102" s="166"/>
      <c r="AO102" s="222"/>
      <c r="AP102" s="166"/>
    </row>
    <row r="103" spans="1:42" ht="10.7" customHeight="1">
      <c r="A103" s="188">
        <v>4</v>
      </c>
      <c r="B103" s="351" t="s">
        <v>338</v>
      </c>
      <c r="C103" s="235"/>
      <c r="D103" s="235"/>
      <c r="E103" s="235"/>
      <c r="F103" s="235"/>
      <c r="G103" s="236"/>
      <c r="H103" s="228"/>
      <c r="I103" s="229"/>
      <c r="J103" s="229"/>
      <c r="K103" s="229"/>
      <c r="L103" s="229"/>
      <c r="M103" s="230"/>
      <c r="N103" s="167" t="str">
        <f>IF(OR(O103="",R103=""),"",IF(O103&gt;R103,"○",IF(O103=R103,"△","●")))</f>
        <v>○</v>
      </c>
      <c r="O103" s="223">
        <v>7</v>
      </c>
      <c r="P103" s="224"/>
      <c r="Q103" s="227" t="s">
        <v>63</v>
      </c>
      <c r="R103" s="223">
        <v>0</v>
      </c>
      <c r="S103" s="221"/>
      <c r="T103" s="167" t="str">
        <f>IF(OR(U103="",X103=""),"",IF(U103&gt;X103,"○",IF(U103=X103,"△","●")))</f>
        <v>○</v>
      </c>
      <c r="U103" s="223">
        <v>3</v>
      </c>
      <c r="V103" s="224"/>
      <c r="W103" s="227" t="s">
        <v>63</v>
      </c>
      <c r="X103" s="223">
        <v>0</v>
      </c>
      <c r="Y103" s="221"/>
      <c r="Z103" s="167" t="str">
        <f>IF(OR(AA103="",AD103=""),"",IF(AA103&gt;AD103,"○",IF(AA103=AD103,"△","●")))</f>
        <v>○</v>
      </c>
      <c r="AA103" s="223">
        <v>12</v>
      </c>
      <c r="AB103" s="224"/>
      <c r="AC103" s="227" t="s">
        <v>63</v>
      </c>
      <c r="AD103" s="223">
        <v>0</v>
      </c>
      <c r="AE103" s="221"/>
      <c r="AF103" s="220">
        <f>COUNTIF($H103:$AD103,"○")*3+COUNTIF($H103:$AD103,"△")*1</f>
        <v>9</v>
      </c>
      <c r="AG103" s="221"/>
      <c r="AH103" s="220">
        <f>SUM(I103,O103,U103,AA103)</f>
        <v>22</v>
      </c>
      <c r="AI103" s="221"/>
      <c r="AJ103" s="220">
        <f>SUM(L103,R103,X103,AD103)</f>
        <v>0</v>
      </c>
      <c r="AK103" s="221"/>
      <c r="AL103" s="220">
        <f>AH103-AJ103</f>
        <v>22</v>
      </c>
      <c r="AM103" s="227"/>
      <c r="AN103" s="221"/>
      <c r="AO103" s="220">
        <v>1</v>
      </c>
      <c r="AP103" s="221"/>
    </row>
    <row r="104" spans="1:42" ht="10.7" customHeight="1">
      <c r="A104" s="188"/>
      <c r="B104" s="352"/>
      <c r="C104" s="238"/>
      <c r="D104" s="238"/>
      <c r="E104" s="238"/>
      <c r="F104" s="238"/>
      <c r="G104" s="239"/>
      <c r="H104" s="231"/>
      <c r="I104" s="232"/>
      <c r="J104" s="232"/>
      <c r="K104" s="232"/>
      <c r="L104" s="232"/>
      <c r="M104" s="233"/>
      <c r="N104" s="170"/>
      <c r="O104" s="225"/>
      <c r="P104" s="226"/>
      <c r="Q104" s="165"/>
      <c r="R104" s="225"/>
      <c r="S104" s="166"/>
      <c r="T104" s="170"/>
      <c r="U104" s="225"/>
      <c r="V104" s="226"/>
      <c r="W104" s="165"/>
      <c r="X104" s="225"/>
      <c r="Y104" s="166"/>
      <c r="Z104" s="170"/>
      <c r="AA104" s="225"/>
      <c r="AB104" s="226"/>
      <c r="AC104" s="165"/>
      <c r="AD104" s="225"/>
      <c r="AE104" s="166"/>
      <c r="AF104" s="222"/>
      <c r="AG104" s="166"/>
      <c r="AH104" s="222"/>
      <c r="AI104" s="166"/>
      <c r="AJ104" s="222"/>
      <c r="AK104" s="166"/>
      <c r="AL104" s="222"/>
      <c r="AM104" s="165"/>
      <c r="AN104" s="166"/>
      <c r="AO104" s="222"/>
      <c r="AP104" s="166"/>
    </row>
    <row r="105" spans="1:42" ht="10.7" customHeight="1">
      <c r="A105" s="188">
        <v>5</v>
      </c>
      <c r="B105" s="351" t="s">
        <v>308</v>
      </c>
      <c r="C105" s="235"/>
      <c r="D105" s="235"/>
      <c r="E105" s="235"/>
      <c r="F105" s="235"/>
      <c r="G105" s="236"/>
      <c r="H105" s="167" t="str">
        <f>IF(OR(I105="",L105=""),"",IF(I105&gt;L105,"○",IF(I105=L105,"△","●")))</f>
        <v>●</v>
      </c>
      <c r="I105" s="223">
        <f>IF(R103="","",R103)</f>
        <v>0</v>
      </c>
      <c r="J105" s="224"/>
      <c r="K105" s="227" t="s">
        <v>63</v>
      </c>
      <c r="L105" s="223">
        <f>IF(O103="","",O103)</f>
        <v>7</v>
      </c>
      <c r="M105" s="221"/>
      <c r="N105" s="228"/>
      <c r="O105" s="229"/>
      <c r="P105" s="229"/>
      <c r="Q105" s="229"/>
      <c r="R105" s="229"/>
      <c r="S105" s="230"/>
      <c r="T105" s="167" t="str">
        <f>IF(OR(U105="",X105=""),"",IF(U105&gt;X105,"○",IF(U105=X105,"△","●")))</f>
        <v>●</v>
      </c>
      <c r="U105" s="223">
        <v>0</v>
      </c>
      <c r="V105" s="224"/>
      <c r="W105" s="227" t="s">
        <v>63</v>
      </c>
      <c r="X105" s="223">
        <v>4</v>
      </c>
      <c r="Y105" s="221"/>
      <c r="Z105" s="167" t="str">
        <f>IF(OR(AA105="",AD105=""),"",IF(AA105&gt;AD105,"○",IF(AA105=AD105,"△","●")))</f>
        <v>○</v>
      </c>
      <c r="AA105" s="223">
        <v>9</v>
      </c>
      <c r="AB105" s="224"/>
      <c r="AC105" s="227" t="s">
        <v>63</v>
      </c>
      <c r="AD105" s="223">
        <v>0</v>
      </c>
      <c r="AE105" s="221"/>
      <c r="AF105" s="220">
        <f>COUNTIF($H105:$AD105,"○")*3+COUNTIF($H105:$AD105,"△")*1</f>
        <v>3</v>
      </c>
      <c r="AG105" s="221"/>
      <c r="AH105" s="220">
        <f>SUM(I105,O105,U105,AA105)</f>
        <v>9</v>
      </c>
      <c r="AI105" s="221"/>
      <c r="AJ105" s="220">
        <f>SUM(L105,R105,X105,AD105)</f>
        <v>11</v>
      </c>
      <c r="AK105" s="221"/>
      <c r="AL105" s="220">
        <f>AH105-AJ105</f>
        <v>-2</v>
      </c>
      <c r="AM105" s="227"/>
      <c r="AN105" s="221"/>
      <c r="AO105" s="220">
        <v>3</v>
      </c>
      <c r="AP105" s="221"/>
    </row>
    <row r="106" spans="1:42" ht="10.7" customHeight="1">
      <c r="A106" s="188"/>
      <c r="B106" s="352"/>
      <c r="C106" s="238"/>
      <c r="D106" s="238"/>
      <c r="E106" s="238"/>
      <c r="F106" s="238"/>
      <c r="G106" s="239"/>
      <c r="H106" s="170"/>
      <c r="I106" s="225"/>
      <c r="J106" s="226"/>
      <c r="K106" s="165"/>
      <c r="L106" s="225"/>
      <c r="M106" s="166"/>
      <c r="N106" s="231"/>
      <c r="O106" s="232"/>
      <c r="P106" s="232"/>
      <c r="Q106" s="232"/>
      <c r="R106" s="232"/>
      <c r="S106" s="233"/>
      <c r="T106" s="170"/>
      <c r="U106" s="225"/>
      <c r="V106" s="226"/>
      <c r="W106" s="165"/>
      <c r="X106" s="225"/>
      <c r="Y106" s="166"/>
      <c r="Z106" s="170"/>
      <c r="AA106" s="225"/>
      <c r="AB106" s="226"/>
      <c r="AC106" s="165"/>
      <c r="AD106" s="225"/>
      <c r="AE106" s="166"/>
      <c r="AF106" s="222"/>
      <c r="AG106" s="166"/>
      <c r="AH106" s="222"/>
      <c r="AI106" s="166"/>
      <c r="AJ106" s="222"/>
      <c r="AK106" s="166"/>
      <c r="AL106" s="222"/>
      <c r="AM106" s="165"/>
      <c r="AN106" s="166"/>
      <c r="AO106" s="222"/>
      <c r="AP106" s="166"/>
    </row>
    <row r="107" spans="1:42" ht="10.7" customHeight="1">
      <c r="A107" s="188">
        <v>6</v>
      </c>
      <c r="B107" s="351" t="s">
        <v>339</v>
      </c>
      <c r="C107" s="235"/>
      <c r="D107" s="235"/>
      <c r="E107" s="235"/>
      <c r="F107" s="235"/>
      <c r="G107" s="236"/>
      <c r="H107" s="167" t="str">
        <f>IF(OR(I107="",L107=""),"",IF(I107&gt;L107,"○",IF(I107=L107,"△","●")))</f>
        <v>●</v>
      </c>
      <c r="I107" s="223">
        <f>IF(X103="","",X103)</f>
        <v>0</v>
      </c>
      <c r="J107" s="224"/>
      <c r="K107" s="227" t="s">
        <v>63</v>
      </c>
      <c r="L107" s="223">
        <f>IF(U103="","",U103)</f>
        <v>3</v>
      </c>
      <c r="M107" s="221"/>
      <c r="N107" s="167" t="str">
        <f>IF(OR(O107="",R107=""),"",IF(O107&gt;R107,"○",IF(O107=R107,"△","●")))</f>
        <v>○</v>
      </c>
      <c r="O107" s="223">
        <f>IF(X105="","",X105)</f>
        <v>4</v>
      </c>
      <c r="P107" s="224"/>
      <c r="Q107" s="227" t="s">
        <v>63</v>
      </c>
      <c r="R107" s="223">
        <f>IF(U105="","",U105)</f>
        <v>0</v>
      </c>
      <c r="S107" s="221"/>
      <c r="T107" s="228"/>
      <c r="U107" s="229"/>
      <c r="V107" s="229"/>
      <c r="W107" s="229"/>
      <c r="X107" s="229"/>
      <c r="Y107" s="230"/>
      <c r="Z107" s="167" t="str">
        <f>IF(OR(AA107="",AD107=""),"",IF(AA107&gt;AD107,"○",IF(AA107=AD107,"△","●")))</f>
        <v>○</v>
      </c>
      <c r="AA107" s="223">
        <v>6</v>
      </c>
      <c r="AB107" s="224"/>
      <c r="AC107" s="227" t="s">
        <v>63</v>
      </c>
      <c r="AD107" s="223">
        <v>0</v>
      </c>
      <c r="AE107" s="221"/>
      <c r="AF107" s="220">
        <f>COUNTIF($H107:$AD107,"○")*3+COUNTIF($H107:$AD107,"△")*1</f>
        <v>6</v>
      </c>
      <c r="AG107" s="221"/>
      <c r="AH107" s="220">
        <f>SUM(I107,O107,U107,AA107)</f>
        <v>10</v>
      </c>
      <c r="AI107" s="221"/>
      <c r="AJ107" s="220">
        <f>SUM(L107,R107,X107,AD107)</f>
        <v>3</v>
      </c>
      <c r="AK107" s="221"/>
      <c r="AL107" s="220">
        <f>AH107-AJ107</f>
        <v>7</v>
      </c>
      <c r="AM107" s="227"/>
      <c r="AN107" s="221"/>
      <c r="AO107" s="220">
        <v>2</v>
      </c>
      <c r="AP107" s="221"/>
    </row>
    <row r="108" spans="1:42" ht="10.7" customHeight="1">
      <c r="A108" s="188"/>
      <c r="B108" s="352"/>
      <c r="C108" s="238"/>
      <c r="D108" s="238"/>
      <c r="E108" s="238"/>
      <c r="F108" s="238"/>
      <c r="G108" s="239"/>
      <c r="H108" s="170"/>
      <c r="I108" s="225"/>
      <c r="J108" s="226"/>
      <c r="K108" s="165"/>
      <c r="L108" s="225"/>
      <c r="M108" s="166"/>
      <c r="N108" s="170"/>
      <c r="O108" s="225"/>
      <c r="P108" s="226"/>
      <c r="Q108" s="165"/>
      <c r="R108" s="225"/>
      <c r="S108" s="166"/>
      <c r="T108" s="231"/>
      <c r="U108" s="232"/>
      <c r="V108" s="232"/>
      <c r="W108" s="232"/>
      <c r="X108" s="232"/>
      <c r="Y108" s="233"/>
      <c r="Z108" s="170"/>
      <c r="AA108" s="225"/>
      <c r="AB108" s="226"/>
      <c r="AC108" s="165"/>
      <c r="AD108" s="225"/>
      <c r="AE108" s="166"/>
      <c r="AF108" s="222"/>
      <c r="AG108" s="166"/>
      <c r="AH108" s="222"/>
      <c r="AI108" s="166"/>
      <c r="AJ108" s="222"/>
      <c r="AK108" s="166"/>
      <c r="AL108" s="222"/>
      <c r="AM108" s="165"/>
      <c r="AN108" s="166"/>
      <c r="AO108" s="222"/>
      <c r="AP108" s="166"/>
    </row>
    <row r="109" spans="1:42" ht="10.7" customHeight="1">
      <c r="A109" s="188">
        <v>7</v>
      </c>
      <c r="B109" s="351" t="s">
        <v>340</v>
      </c>
      <c r="C109" s="235"/>
      <c r="D109" s="235"/>
      <c r="E109" s="235"/>
      <c r="F109" s="235"/>
      <c r="G109" s="236"/>
      <c r="H109" s="167" t="str">
        <f>IF(OR(I109="",L109=""),"",IF(I109&gt;L109,"○",IF(I109=L109,"△","●")))</f>
        <v>●</v>
      </c>
      <c r="I109" s="223">
        <f>IF(AD103="","",AD103)</f>
        <v>0</v>
      </c>
      <c r="J109" s="224"/>
      <c r="K109" s="227" t="s">
        <v>63</v>
      </c>
      <c r="L109" s="223">
        <f>IF(AA103="","",AA103)</f>
        <v>12</v>
      </c>
      <c r="M109" s="221"/>
      <c r="N109" s="167" t="str">
        <f>IF(OR(O109="",R109=""),"",IF(O109&gt;R109,"○",IF(O109=R109,"△","●")))</f>
        <v>●</v>
      </c>
      <c r="O109" s="223">
        <f>IF(AD105="","",AD105)</f>
        <v>0</v>
      </c>
      <c r="P109" s="224"/>
      <c r="Q109" s="227" t="s">
        <v>63</v>
      </c>
      <c r="R109" s="223">
        <f>IF(AA105="","",AA105)</f>
        <v>9</v>
      </c>
      <c r="S109" s="221"/>
      <c r="T109" s="167" t="str">
        <f>IF(OR(U109="",X109=""),"",IF(U109&gt;X109,"○",IF(U109=X109,"△","●")))</f>
        <v>●</v>
      </c>
      <c r="U109" s="223">
        <f>IF(AD107="","",AD107)</f>
        <v>0</v>
      </c>
      <c r="V109" s="224"/>
      <c r="W109" s="227" t="s">
        <v>63</v>
      </c>
      <c r="X109" s="223">
        <f>IF(AA107="","",AA107)</f>
        <v>6</v>
      </c>
      <c r="Y109" s="221"/>
      <c r="Z109" s="228"/>
      <c r="AA109" s="229"/>
      <c r="AB109" s="229"/>
      <c r="AC109" s="229"/>
      <c r="AD109" s="229"/>
      <c r="AE109" s="230"/>
      <c r="AF109" s="220">
        <f>COUNTIF($H109:$AD109,"○")*3+COUNTIF($H109:$AD109,"△")*1</f>
        <v>0</v>
      </c>
      <c r="AG109" s="221"/>
      <c r="AH109" s="220">
        <f>SUM(I109,O109,U109,AA109)</f>
        <v>0</v>
      </c>
      <c r="AI109" s="221"/>
      <c r="AJ109" s="220">
        <f>SUM(L109,R109,X109,AD109)</f>
        <v>27</v>
      </c>
      <c r="AK109" s="221"/>
      <c r="AL109" s="220">
        <f>AH109-AJ109</f>
        <v>-27</v>
      </c>
      <c r="AM109" s="227"/>
      <c r="AN109" s="221"/>
      <c r="AO109" s="220">
        <v>4</v>
      </c>
      <c r="AP109" s="221"/>
    </row>
    <row r="110" spans="1:42" ht="10.7" customHeight="1">
      <c r="A110" s="188"/>
      <c r="B110" s="352"/>
      <c r="C110" s="238"/>
      <c r="D110" s="238"/>
      <c r="E110" s="238"/>
      <c r="F110" s="238"/>
      <c r="G110" s="239"/>
      <c r="H110" s="170"/>
      <c r="I110" s="225"/>
      <c r="J110" s="226"/>
      <c r="K110" s="165"/>
      <c r="L110" s="225"/>
      <c r="M110" s="166"/>
      <c r="N110" s="170"/>
      <c r="O110" s="225"/>
      <c r="P110" s="226"/>
      <c r="Q110" s="165"/>
      <c r="R110" s="225"/>
      <c r="S110" s="166"/>
      <c r="T110" s="170"/>
      <c r="U110" s="225"/>
      <c r="V110" s="226"/>
      <c r="W110" s="165"/>
      <c r="X110" s="225"/>
      <c r="Y110" s="166"/>
      <c r="Z110" s="231"/>
      <c r="AA110" s="232"/>
      <c r="AB110" s="232"/>
      <c r="AC110" s="232"/>
      <c r="AD110" s="232"/>
      <c r="AE110" s="233"/>
      <c r="AF110" s="222"/>
      <c r="AG110" s="166"/>
      <c r="AH110" s="222"/>
      <c r="AI110" s="166"/>
      <c r="AJ110" s="222"/>
      <c r="AK110" s="166"/>
      <c r="AL110" s="222"/>
      <c r="AM110" s="165"/>
      <c r="AN110" s="166"/>
      <c r="AO110" s="222"/>
      <c r="AP110" s="166"/>
    </row>
    <row r="111" spans="1:42" ht="10.7" customHeight="1" thickBo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8"/>
      <c r="T111" s="2"/>
      <c r="U111" s="2"/>
      <c r="V111" s="2"/>
      <c r="W111" s="28"/>
      <c r="X111" s="2"/>
      <c r="Y111" s="2"/>
      <c r="Z111" s="2"/>
      <c r="AA111" s="28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0.7" customHeight="1" thickTop="1">
      <c r="B112" s="330" t="s">
        <v>65</v>
      </c>
      <c r="C112" s="331"/>
      <c r="D112" s="331"/>
      <c r="E112" s="331"/>
      <c r="F112" s="331"/>
      <c r="G112" s="331"/>
      <c r="H112" s="331"/>
      <c r="I112" s="331"/>
      <c r="K112" s="353" t="s">
        <v>83</v>
      </c>
      <c r="L112" s="354"/>
      <c r="M112" s="354"/>
      <c r="N112" s="354"/>
      <c r="O112" s="354"/>
      <c r="P112" s="354"/>
      <c r="Q112" s="354"/>
      <c r="R112" s="354"/>
      <c r="S112" s="354"/>
      <c r="T112" s="355"/>
      <c r="U112" s="340">
        <f>IF(OR(W112="",W113=""),"",W112+W113)</f>
        <v>0</v>
      </c>
      <c r="V112" s="281"/>
      <c r="W112" s="340">
        <v>0</v>
      </c>
      <c r="X112" s="314"/>
      <c r="Y112" s="122" t="s">
        <v>67</v>
      </c>
      <c r="Z112" s="341">
        <v>3</v>
      </c>
      <c r="AA112" s="281"/>
      <c r="AB112" s="340">
        <f>IF(OR(Z112="",Z113=""),"",Z112+Z113)</f>
        <v>4</v>
      </c>
      <c r="AC112" s="359"/>
      <c r="AD112" s="361" t="s">
        <v>84</v>
      </c>
      <c r="AE112" s="362"/>
      <c r="AF112" s="362"/>
      <c r="AG112" s="362"/>
      <c r="AH112" s="362"/>
      <c r="AI112" s="362"/>
      <c r="AJ112" s="362"/>
      <c r="AK112" s="362"/>
      <c r="AL112" s="362"/>
      <c r="AM112" s="363"/>
      <c r="AN112" s="2"/>
      <c r="AO112" s="2"/>
      <c r="AP112" s="2"/>
    </row>
    <row r="113" spans="1:42" ht="10.7" customHeight="1" thickBot="1">
      <c r="B113" s="331"/>
      <c r="C113" s="331"/>
      <c r="D113" s="331"/>
      <c r="E113" s="331"/>
      <c r="F113" s="331"/>
      <c r="G113" s="331"/>
      <c r="H113" s="331"/>
      <c r="I113" s="331"/>
      <c r="K113" s="356"/>
      <c r="L113" s="357"/>
      <c r="M113" s="357"/>
      <c r="N113" s="357"/>
      <c r="O113" s="357"/>
      <c r="P113" s="357"/>
      <c r="Q113" s="357"/>
      <c r="R113" s="357"/>
      <c r="S113" s="357"/>
      <c r="T113" s="358"/>
      <c r="U113" s="282"/>
      <c r="V113" s="283"/>
      <c r="W113" s="349">
        <v>0</v>
      </c>
      <c r="X113" s="350"/>
      <c r="Y113" s="123" t="s">
        <v>67</v>
      </c>
      <c r="Z113" s="328">
        <v>1</v>
      </c>
      <c r="AA113" s="329"/>
      <c r="AB113" s="342"/>
      <c r="AC113" s="360"/>
      <c r="AD113" s="364"/>
      <c r="AE113" s="365"/>
      <c r="AF113" s="365"/>
      <c r="AG113" s="365"/>
      <c r="AH113" s="365"/>
      <c r="AI113" s="365"/>
      <c r="AJ113" s="365"/>
      <c r="AK113" s="365"/>
      <c r="AL113" s="365"/>
      <c r="AM113" s="366"/>
      <c r="AN113" s="2"/>
      <c r="AO113" s="2"/>
      <c r="AP113" s="2"/>
    </row>
    <row r="114" spans="1:42" ht="10.7" customHeight="1" thickTop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8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42" ht="10.7" customHeight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42" ht="10.7" customHeigh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2"/>
      <c r="R116" s="2"/>
      <c r="S116" s="2"/>
      <c r="T116" s="2"/>
      <c r="U116" s="2"/>
      <c r="V116" s="2"/>
      <c r="W116" s="6"/>
      <c r="X116" s="2"/>
      <c r="Y116" s="2"/>
      <c r="Z116" s="2"/>
      <c r="AA116" s="6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42" ht="10.7" customHeight="1">
      <c r="A117" s="189" t="s">
        <v>85</v>
      </c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4"/>
      <c r="S117" s="139"/>
      <c r="T117" s="167" t="s">
        <v>86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9"/>
    </row>
    <row r="118" spans="1:42" ht="10.7" customHeight="1">
      <c r="A118" s="255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7"/>
      <c r="T118" s="170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2"/>
    </row>
    <row r="119" spans="1:42" ht="10.7" customHeight="1"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42" ht="10.7" customHeight="1">
      <c r="B120" s="220" t="s">
        <v>87</v>
      </c>
      <c r="C120" s="227"/>
      <c r="D120" s="227"/>
      <c r="E120" s="227"/>
      <c r="F120" s="227"/>
      <c r="G120" s="221"/>
      <c r="H120" s="247" t="str">
        <f>IF(B122="","",B122)</f>
        <v>ＦＣみらい</v>
      </c>
      <c r="I120" s="248"/>
      <c r="J120" s="248"/>
      <c r="K120" s="248"/>
      <c r="L120" s="248"/>
      <c r="M120" s="249"/>
      <c r="N120" s="247" t="str">
        <f>IF(B124="","",B124)</f>
        <v>上河内ＪＳＣ</v>
      </c>
      <c r="O120" s="248"/>
      <c r="P120" s="248"/>
      <c r="Q120" s="248"/>
      <c r="R120" s="248"/>
      <c r="S120" s="249"/>
      <c r="T120" s="247" t="str">
        <f>IF(B126="","",B126)</f>
        <v>ＦＣブロケード</v>
      </c>
      <c r="U120" s="248"/>
      <c r="V120" s="248"/>
      <c r="W120" s="248"/>
      <c r="X120" s="248"/>
      <c r="Y120" s="249"/>
      <c r="Z120" s="220" t="s">
        <v>58</v>
      </c>
      <c r="AA120" s="221"/>
      <c r="AB120" s="220" t="s">
        <v>59</v>
      </c>
      <c r="AC120" s="221"/>
      <c r="AD120" s="220" t="s">
        <v>60</v>
      </c>
      <c r="AE120" s="221"/>
      <c r="AF120" s="220" t="s">
        <v>61</v>
      </c>
      <c r="AG120" s="227"/>
      <c r="AH120" s="221"/>
      <c r="AI120" s="220" t="s">
        <v>62</v>
      </c>
      <c r="AJ120" s="221"/>
    </row>
    <row r="121" spans="1:42" ht="10.7" customHeight="1">
      <c r="B121" s="222"/>
      <c r="C121" s="165"/>
      <c r="D121" s="165"/>
      <c r="E121" s="165"/>
      <c r="F121" s="165"/>
      <c r="G121" s="166"/>
      <c r="H121" s="250"/>
      <c r="I121" s="251"/>
      <c r="J121" s="251"/>
      <c r="K121" s="251"/>
      <c r="L121" s="251"/>
      <c r="M121" s="252"/>
      <c r="N121" s="250"/>
      <c r="O121" s="251"/>
      <c r="P121" s="251"/>
      <c r="Q121" s="251"/>
      <c r="R121" s="251"/>
      <c r="S121" s="252"/>
      <c r="T121" s="250"/>
      <c r="U121" s="251"/>
      <c r="V121" s="251"/>
      <c r="W121" s="251"/>
      <c r="X121" s="251"/>
      <c r="Y121" s="252"/>
      <c r="Z121" s="222"/>
      <c r="AA121" s="166"/>
      <c r="AB121" s="222"/>
      <c r="AC121" s="166"/>
      <c r="AD121" s="222"/>
      <c r="AE121" s="166"/>
      <c r="AF121" s="222"/>
      <c r="AG121" s="165"/>
      <c r="AH121" s="166"/>
      <c r="AI121" s="222"/>
      <c r="AJ121" s="166"/>
    </row>
    <row r="122" spans="1:42" ht="10.7" customHeight="1">
      <c r="A122" s="188">
        <v>1</v>
      </c>
      <c r="B122" s="351" t="s">
        <v>341</v>
      </c>
      <c r="C122" s="235"/>
      <c r="D122" s="235"/>
      <c r="E122" s="235"/>
      <c r="F122" s="235"/>
      <c r="G122" s="236"/>
      <c r="H122" s="228"/>
      <c r="I122" s="229"/>
      <c r="J122" s="229"/>
      <c r="K122" s="229"/>
      <c r="L122" s="229"/>
      <c r="M122" s="230"/>
      <c r="N122" s="167" t="str">
        <f>IF(OR(O122="",R122=""),"",IF(O122&gt;R122,"○",IF(O122=R122,"△","●")))</f>
        <v>○</v>
      </c>
      <c r="O122" s="223">
        <v>3</v>
      </c>
      <c r="P122" s="224"/>
      <c r="Q122" s="227" t="s">
        <v>63</v>
      </c>
      <c r="R122" s="223">
        <v>0</v>
      </c>
      <c r="S122" s="221"/>
      <c r="T122" s="167" t="str">
        <f>IF(OR(U122="",X122=""),"",IF(U122&gt;X122,"○",IF(U122=X122,"△","●")))</f>
        <v>△</v>
      </c>
      <c r="U122" s="223">
        <v>0</v>
      </c>
      <c r="V122" s="224"/>
      <c r="W122" s="227" t="s">
        <v>63</v>
      </c>
      <c r="X122" s="223">
        <v>0</v>
      </c>
      <c r="Y122" s="221"/>
      <c r="Z122" s="220">
        <f>COUNTIF($H122:$Y122,"○")*3+COUNTIF($H122:$Y122,"△")*1</f>
        <v>4</v>
      </c>
      <c r="AA122" s="221"/>
      <c r="AB122" s="220">
        <f>SUM(I122,O122,U122)</f>
        <v>3</v>
      </c>
      <c r="AC122" s="221"/>
      <c r="AD122" s="220">
        <f>SUM(L122,R122,X122)</f>
        <v>0</v>
      </c>
      <c r="AE122" s="221"/>
      <c r="AF122" s="220">
        <f>AB122-AD122</f>
        <v>3</v>
      </c>
      <c r="AG122" s="227"/>
      <c r="AH122" s="221"/>
      <c r="AI122" s="220">
        <v>1</v>
      </c>
      <c r="AJ122" s="221"/>
    </row>
    <row r="123" spans="1:42" ht="10.7" customHeight="1">
      <c r="A123" s="188"/>
      <c r="B123" s="352"/>
      <c r="C123" s="238"/>
      <c r="D123" s="238"/>
      <c r="E123" s="238"/>
      <c r="F123" s="238"/>
      <c r="G123" s="239"/>
      <c r="H123" s="231"/>
      <c r="I123" s="232"/>
      <c r="J123" s="232"/>
      <c r="K123" s="232"/>
      <c r="L123" s="232"/>
      <c r="M123" s="233"/>
      <c r="N123" s="170"/>
      <c r="O123" s="225"/>
      <c r="P123" s="226"/>
      <c r="Q123" s="165"/>
      <c r="R123" s="225"/>
      <c r="S123" s="166"/>
      <c r="T123" s="170"/>
      <c r="U123" s="225"/>
      <c r="V123" s="226"/>
      <c r="W123" s="165"/>
      <c r="X123" s="225"/>
      <c r="Y123" s="166"/>
      <c r="Z123" s="222"/>
      <c r="AA123" s="166"/>
      <c r="AB123" s="222"/>
      <c r="AC123" s="166"/>
      <c r="AD123" s="222"/>
      <c r="AE123" s="166"/>
      <c r="AF123" s="222"/>
      <c r="AG123" s="165"/>
      <c r="AH123" s="166"/>
      <c r="AI123" s="222"/>
      <c r="AJ123" s="166"/>
    </row>
    <row r="124" spans="1:42" ht="10.7" customHeight="1">
      <c r="A124" s="188">
        <v>2</v>
      </c>
      <c r="B124" s="351" t="s">
        <v>342</v>
      </c>
      <c r="C124" s="235"/>
      <c r="D124" s="235"/>
      <c r="E124" s="235"/>
      <c r="F124" s="235"/>
      <c r="G124" s="236"/>
      <c r="H124" s="167" t="str">
        <f>IF(OR(I124="",L124=""),"",IF(I124&gt;L124,"○",IF(I124=L124,"△","●")))</f>
        <v>●</v>
      </c>
      <c r="I124" s="223">
        <f>IF(R122="","",R122)</f>
        <v>0</v>
      </c>
      <c r="J124" s="224"/>
      <c r="K124" s="227" t="s">
        <v>63</v>
      </c>
      <c r="L124" s="223">
        <f>IF(O122="","",O122)</f>
        <v>3</v>
      </c>
      <c r="M124" s="221"/>
      <c r="N124" s="228"/>
      <c r="O124" s="229"/>
      <c r="P124" s="229"/>
      <c r="Q124" s="229"/>
      <c r="R124" s="229"/>
      <c r="S124" s="230"/>
      <c r="T124" s="167" t="str">
        <f>IF(OR(U124="",X124=""),"",IF(U124&gt;X124,"○",IF(U124=X124,"△","●")))</f>
        <v>●</v>
      </c>
      <c r="U124" s="223">
        <v>1</v>
      </c>
      <c r="V124" s="224"/>
      <c r="W124" s="227" t="s">
        <v>63</v>
      </c>
      <c r="X124" s="223">
        <v>2</v>
      </c>
      <c r="Y124" s="221"/>
      <c r="Z124" s="220">
        <f>COUNTIF($H124:$Y124,"○")*3+COUNTIF($H124:$Y124,"△")*1</f>
        <v>0</v>
      </c>
      <c r="AA124" s="221"/>
      <c r="AB124" s="220">
        <f>SUM(I124,O124,U124)</f>
        <v>1</v>
      </c>
      <c r="AC124" s="221"/>
      <c r="AD124" s="220">
        <f>SUM(L124,R124,X124)</f>
        <v>5</v>
      </c>
      <c r="AE124" s="221"/>
      <c r="AF124" s="220">
        <f>AB124-AD124</f>
        <v>-4</v>
      </c>
      <c r="AG124" s="227"/>
      <c r="AH124" s="221"/>
      <c r="AI124" s="220">
        <v>3</v>
      </c>
      <c r="AJ124" s="221"/>
    </row>
    <row r="125" spans="1:42" ht="10.7" customHeight="1">
      <c r="A125" s="188"/>
      <c r="B125" s="352"/>
      <c r="C125" s="238"/>
      <c r="D125" s="238"/>
      <c r="E125" s="238"/>
      <c r="F125" s="238"/>
      <c r="G125" s="239"/>
      <c r="H125" s="170"/>
      <c r="I125" s="225"/>
      <c r="J125" s="226"/>
      <c r="K125" s="165"/>
      <c r="L125" s="225"/>
      <c r="M125" s="166"/>
      <c r="N125" s="231"/>
      <c r="O125" s="232"/>
      <c r="P125" s="232"/>
      <c r="Q125" s="232"/>
      <c r="R125" s="232"/>
      <c r="S125" s="233"/>
      <c r="T125" s="170"/>
      <c r="U125" s="225"/>
      <c r="V125" s="226"/>
      <c r="W125" s="165"/>
      <c r="X125" s="225"/>
      <c r="Y125" s="166"/>
      <c r="Z125" s="222"/>
      <c r="AA125" s="166"/>
      <c r="AB125" s="222"/>
      <c r="AC125" s="166"/>
      <c r="AD125" s="222"/>
      <c r="AE125" s="166"/>
      <c r="AF125" s="222"/>
      <c r="AG125" s="165"/>
      <c r="AH125" s="166"/>
      <c r="AI125" s="222"/>
      <c r="AJ125" s="166"/>
    </row>
    <row r="126" spans="1:42" ht="10.7" customHeight="1">
      <c r="A126" s="188">
        <v>3</v>
      </c>
      <c r="B126" s="351" t="s">
        <v>314</v>
      </c>
      <c r="C126" s="235"/>
      <c r="D126" s="235"/>
      <c r="E126" s="235"/>
      <c r="F126" s="235"/>
      <c r="G126" s="236"/>
      <c r="H126" s="167" t="str">
        <f>IF(OR(I126="",L126=""),"",IF(I126&gt;L126,"○",IF(I126=L126,"△","●")))</f>
        <v>△</v>
      </c>
      <c r="I126" s="223">
        <f>IF(X122="","",X122)</f>
        <v>0</v>
      </c>
      <c r="J126" s="224"/>
      <c r="K126" s="227" t="s">
        <v>63</v>
      </c>
      <c r="L126" s="223">
        <f>IF(U122="","",U122)</f>
        <v>0</v>
      </c>
      <c r="M126" s="221"/>
      <c r="N126" s="167" t="str">
        <f>IF(OR(O126="",R126=""),"",IF(O126&gt;R126,"○",IF(O126=R126,"△","●")))</f>
        <v>○</v>
      </c>
      <c r="O126" s="223">
        <f>IF(X124="","",X124)</f>
        <v>2</v>
      </c>
      <c r="P126" s="224"/>
      <c r="Q126" s="227" t="s">
        <v>63</v>
      </c>
      <c r="R126" s="223">
        <f>IF(U124="","",U124)</f>
        <v>1</v>
      </c>
      <c r="S126" s="221"/>
      <c r="T126" s="228"/>
      <c r="U126" s="229"/>
      <c r="V126" s="229"/>
      <c r="W126" s="229"/>
      <c r="X126" s="229"/>
      <c r="Y126" s="230"/>
      <c r="Z126" s="220">
        <f>COUNTIF($H126:$Y126,"○")*3+COUNTIF($H126:$Y126,"△")*1</f>
        <v>4</v>
      </c>
      <c r="AA126" s="221"/>
      <c r="AB126" s="220">
        <f>SUM(I126,O126,U126)</f>
        <v>2</v>
      </c>
      <c r="AC126" s="221"/>
      <c r="AD126" s="220">
        <f>SUM(L126,R126,X126)</f>
        <v>1</v>
      </c>
      <c r="AE126" s="221"/>
      <c r="AF126" s="220">
        <f>AB126-AD126</f>
        <v>1</v>
      </c>
      <c r="AG126" s="227"/>
      <c r="AH126" s="221"/>
      <c r="AI126" s="220">
        <v>2</v>
      </c>
      <c r="AJ126" s="221"/>
    </row>
    <row r="127" spans="1:42" ht="10.7" customHeight="1">
      <c r="A127" s="188"/>
      <c r="B127" s="352"/>
      <c r="C127" s="238"/>
      <c r="D127" s="238"/>
      <c r="E127" s="238"/>
      <c r="F127" s="238"/>
      <c r="G127" s="239"/>
      <c r="H127" s="170"/>
      <c r="I127" s="225"/>
      <c r="J127" s="226"/>
      <c r="K127" s="165"/>
      <c r="L127" s="225"/>
      <c r="M127" s="166"/>
      <c r="N127" s="170"/>
      <c r="O127" s="225"/>
      <c r="P127" s="226"/>
      <c r="Q127" s="165"/>
      <c r="R127" s="225"/>
      <c r="S127" s="166"/>
      <c r="T127" s="231"/>
      <c r="U127" s="232"/>
      <c r="V127" s="232"/>
      <c r="W127" s="232"/>
      <c r="X127" s="232"/>
      <c r="Y127" s="233"/>
      <c r="Z127" s="222"/>
      <c r="AA127" s="166"/>
      <c r="AB127" s="222"/>
      <c r="AC127" s="166"/>
      <c r="AD127" s="222"/>
      <c r="AE127" s="166"/>
      <c r="AF127" s="222"/>
      <c r="AG127" s="165"/>
      <c r="AH127" s="166"/>
      <c r="AI127" s="222"/>
      <c r="AJ127" s="166"/>
    </row>
    <row r="128" spans="1:42" ht="10.7" customHeight="1"/>
    <row r="129" spans="1:83" ht="10.7" customHeight="1">
      <c r="B129" s="220" t="s">
        <v>88</v>
      </c>
      <c r="C129" s="227"/>
      <c r="D129" s="227"/>
      <c r="E129" s="227"/>
      <c r="F129" s="227"/>
      <c r="G129" s="221"/>
      <c r="H129" s="247" t="str">
        <f>IF(B131="","",B131)</f>
        <v>Ｓ４スぺランツァ</v>
      </c>
      <c r="I129" s="248"/>
      <c r="J129" s="248"/>
      <c r="K129" s="248"/>
      <c r="L129" s="248"/>
      <c r="M129" s="249"/>
      <c r="N129" s="247" t="str">
        <f>IF(B133="","",B133)</f>
        <v>富士見ＳＳＳ</v>
      </c>
      <c r="O129" s="248"/>
      <c r="P129" s="248"/>
      <c r="Q129" s="248"/>
      <c r="R129" s="248"/>
      <c r="S129" s="249"/>
      <c r="T129" s="247" t="str">
        <f>IF(B135="","",B135)</f>
        <v>カテット白沢ＳＳ</v>
      </c>
      <c r="U129" s="248"/>
      <c r="V129" s="248"/>
      <c r="W129" s="248"/>
      <c r="X129" s="248"/>
      <c r="Y129" s="249"/>
      <c r="Z129" s="247" t="str">
        <f>IF(B137="","",B137)</f>
        <v>姿川第一ＦＣ</v>
      </c>
      <c r="AA129" s="248"/>
      <c r="AB129" s="248"/>
      <c r="AC129" s="248"/>
      <c r="AD129" s="248"/>
      <c r="AE129" s="248"/>
      <c r="AF129" s="220" t="s">
        <v>58</v>
      </c>
      <c r="AG129" s="221"/>
      <c r="AH129" s="220" t="s">
        <v>59</v>
      </c>
      <c r="AI129" s="221"/>
      <c r="AJ129" s="220" t="s">
        <v>60</v>
      </c>
      <c r="AK129" s="221"/>
      <c r="AL129" s="220" t="s">
        <v>61</v>
      </c>
      <c r="AM129" s="227"/>
      <c r="AN129" s="221"/>
      <c r="AO129" s="220" t="s">
        <v>62</v>
      </c>
      <c r="AP129" s="221"/>
    </row>
    <row r="130" spans="1:83" ht="10.7" customHeight="1">
      <c r="B130" s="222"/>
      <c r="C130" s="165"/>
      <c r="D130" s="165"/>
      <c r="E130" s="165"/>
      <c r="F130" s="165"/>
      <c r="G130" s="166"/>
      <c r="H130" s="250"/>
      <c r="I130" s="251"/>
      <c r="J130" s="251"/>
      <c r="K130" s="251"/>
      <c r="L130" s="251"/>
      <c r="M130" s="252"/>
      <c r="N130" s="250"/>
      <c r="O130" s="251"/>
      <c r="P130" s="251"/>
      <c r="Q130" s="251"/>
      <c r="R130" s="251"/>
      <c r="S130" s="252"/>
      <c r="T130" s="250"/>
      <c r="U130" s="251"/>
      <c r="V130" s="251"/>
      <c r="W130" s="251"/>
      <c r="X130" s="251"/>
      <c r="Y130" s="252"/>
      <c r="Z130" s="250"/>
      <c r="AA130" s="251"/>
      <c r="AB130" s="251"/>
      <c r="AC130" s="251"/>
      <c r="AD130" s="251"/>
      <c r="AE130" s="251"/>
      <c r="AF130" s="222"/>
      <c r="AG130" s="166"/>
      <c r="AH130" s="222"/>
      <c r="AI130" s="166"/>
      <c r="AJ130" s="222"/>
      <c r="AK130" s="166"/>
      <c r="AL130" s="222"/>
      <c r="AM130" s="165"/>
      <c r="AN130" s="166"/>
      <c r="AO130" s="222"/>
      <c r="AP130" s="166"/>
    </row>
    <row r="131" spans="1:83" ht="10.7" customHeight="1">
      <c r="A131" s="188">
        <v>4</v>
      </c>
      <c r="B131" s="351" t="s">
        <v>302</v>
      </c>
      <c r="C131" s="235"/>
      <c r="D131" s="235"/>
      <c r="E131" s="235"/>
      <c r="F131" s="235"/>
      <c r="G131" s="236"/>
      <c r="H131" s="228"/>
      <c r="I131" s="229"/>
      <c r="J131" s="229"/>
      <c r="K131" s="229"/>
      <c r="L131" s="229"/>
      <c r="M131" s="230"/>
      <c r="N131" s="167" t="str">
        <f>IF(OR(O131="",R131=""),"",IF(O131&gt;R131,"○",IF(O131=R131,"△","●")))</f>
        <v>○</v>
      </c>
      <c r="O131" s="223">
        <v>5</v>
      </c>
      <c r="P131" s="224"/>
      <c r="Q131" s="227" t="s">
        <v>63</v>
      </c>
      <c r="R131" s="223">
        <v>0</v>
      </c>
      <c r="S131" s="221"/>
      <c r="T131" s="167" t="str">
        <f>IF(OR(U131="",X131=""),"",IF(U131&gt;X131,"○",IF(U131=X131,"△","●")))</f>
        <v>●</v>
      </c>
      <c r="U131" s="223">
        <v>0</v>
      </c>
      <c r="V131" s="224"/>
      <c r="W131" s="227" t="s">
        <v>63</v>
      </c>
      <c r="X131" s="223">
        <v>1</v>
      </c>
      <c r="Y131" s="221"/>
      <c r="Z131" s="167" t="str">
        <f>IF(OR(AA131="",AD131=""),"",IF(AA131&gt;AD131,"○",IF(AA131=AD131,"△","●")))</f>
        <v>○</v>
      </c>
      <c r="AA131" s="223">
        <v>6</v>
      </c>
      <c r="AB131" s="224"/>
      <c r="AC131" s="227" t="s">
        <v>63</v>
      </c>
      <c r="AD131" s="223">
        <v>0</v>
      </c>
      <c r="AE131" s="221"/>
      <c r="AF131" s="220">
        <f>COUNTIF($H131:$AD131,"○")*3+COUNTIF($H131:$AD131,"△")*1</f>
        <v>6</v>
      </c>
      <c r="AG131" s="221"/>
      <c r="AH131" s="220">
        <f>SUM(I131,O131,U131,AA131)</f>
        <v>11</v>
      </c>
      <c r="AI131" s="221"/>
      <c r="AJ131" s="220">
        <f>SUM(L131,R131,X131,AD131)</f>
        <v>1</v>
      </c>
      <c r="AK131" s="221"/>
      <c r="AL131" s="220">
        <f>AH131-AJ131</f>
        <v>10</v>
      </c>
      <c r="AM131" s="227"/>
      <c r="AN131" s="221"/>
      <c r="AO131" s="220">
        <v>2</v>
      </c>
      <c r="AP131" s="221"/>
    </row>
    <row r="132" spans="1:83" ht="10.7" customHeight="1">
      <c r="A132" s="188"/>
      <c r="B132" s="352"/>
      <c r="C132" s="238"/>
      <c r="D132" s="238"/>
      <c r="E132" s="238"/>
      <c r="F132" s="238"/>
      <c r="G132" s="239"/>
      <c r="H132" s="231"/>
      <c r="I132" s="232"/>
      <c r="J132" s="232"/>
      <c r="K132" s="232"/>
      <c r="L132" s="232"/>
      <c r="M132" s="233"/>
      <c r="N132" s="170"/>
      <c r="O132" s="225"/>
      <c r="P132" s="226"/>
      <c r="Q132" s="165"/>
      <c r="R132" s="225"/>
      <c r="S132" s="166"/>
      <c r="T132" s="170"/>
      <c r="U132" s="225"/>
      <c r="V132" s="226"/>
      <c r="W132" s="165"/>
      <c r="X132" s="225"/>
      <c r="Y132" s="166"/>
      <c r="Z132" s="170"/>
      <c r="AA132" s="225"/>
      <c r="AB132" s="226"/>
      <c r="AC132" s="165"/>
      <c r="AD132" s="225"/>
      <c r="AE132" s="166"/>
      <c r="AF132" s="222"/>
      <c r="AG132" s="166"/>
      <c r="AH132" s="222"/>
      <c r="AI132" s="166"/>
      <c r="AJ132" s="222"/>
      <c r="AK132" s="166"/>
      <c r="AL132" s="222"/>
      <c r="AM132" s="165"/>
      <c r="AN132" s="166"/>
      <c r="AO132" s="222"/>
      <c r="AP132" s="166"/>
    </row>
    <row r="133" spans="1:83" ht="10.7" customHeight="1">
      <c r="A133" s="188">
        <v>5</v>
      </c>
      <c r="B133" s="351" t="s">
        <v>288</v>
      </c>
      <c r="C133" s="235"/>
      <c r="D133" s="235"/>
      <c r="E133" s="235"/>
      <c r="F133" s="235"/>
      <c r="G133" s="236"/>
      <c r="H133" s="167" t="str">
        <f>IF(OR(I133="",L133=""),"",IF(I133&gt;L133,"○",IF(I133=L133,"△","●")))</f>
        <v>●</v>
      </c>
      <c r="I133" s="223">
        <f>IF(R131="","",R131)</f>
        <v>0</v>
      </c>
      <c r="J133" s="224"/>
      <c r="K133" s="227" t="s">
        <v>63</v>
      </c>
      <c r="L133" s="223">
        <f>IF(O131="","",O131)</f>
        <v>5</v>
      </c>
      <c r="M133" s="221"/>
      <c r="N133" s="228"/>
      <c r="O133" s="229"/>
      <c r="P133" s="229"/>
      <c r="Q133" s="229"/>
      <c r="R133" s="229"/>
      <c r="S133" s="230"/>
      <c r="T133" s="167" t="str">
        <f>IF(OR(U133="",X133=""),"",IF(U133&gt;X133,"○",IF(U133=X133,"△","●")))</f>
        <v>●</v>
      </c>
      <c r="U133" s="223">
        <v>1</v>
      </c>
      <c r="V133" s="224"/>
      <c r="W133" s="227" t="s">
        <v>63</v>
      </c>
      <c r="X133" s="223">
        <v>3</v>
      </c>
      <c r="Y133" s="221"/>
      <c r="Z133" s="167" t="str">
        <f>IF(OR(AA133="",AD133=""),"",IF(AA133&gt;AD133,"○",IF(AA133=AD133,"△","●")))</f>
        <v>○</v>
      </c>
      <c r="AA133" s="223">
        <v>2</v>
      </c>
      <c r="AB133" s="224"/>
      <c r="AC133" s="227" t="s">
        <v>63</v>
      </c>
      <c r="AD133" s="223">
        <v>0</v>
      </c>
      <c r="AE133" s="221"/>
      <c r="AF133" s="220">
        <f>COUNTIF($H133:$AD133,"○")*3+COUNTIF($H133:$AD133,"△")*1</f>
        <v>3</v>
      </c>
      <c r="AG133" s="221"/>
      <c r="AH133" s="220">
        <f>SUM(I133,O133,U133,AA133)</f>
        <v>3</v>
      </c>
      <c r="AI133" s="221"/>
      <c r="AJ133" s="220">
        <f>SUM(L133,R133,X133,AD133)</f>
        <v>8</v>
      </c>
      <c r="AK133" s="221"/>
      <c r="AL133" s="220">
        <f>AH133-AJ133</f>
        <v>-5</v>
      </c>
      <c r="AM133" s="227"/>
      <c r="AN133" s="221"/>
      <c r="AO133" s="220">
        <v>3</v>
      </c>
      <c r="AP133" s="221"/>
    </row>
    <row r="134" spans="1:83" ht="10.7" customHeight="1">
      <c r="A134" s="188"/>
      <c r="B134" s="352"/>
      <c r="C134" s="238"/>
      <c r="D134" s="238"/>
      <c r="E134" s="238"/>
      <c r="F134" s="238"/>
      <c r="G134" s="239"/>
      <c r="H134" s="170"/>
      <c r="I134" s="225"/>
      <c r="J134" s="226"/>
      <c r="K134" s="165"/>
      <c r="L134" s="225"/>
      <c r="M134" s="166"/>
      <c r="N134" s="231"/>
      <c r="O134" s="232"/>
      <c r="P134" s="232"/>
      <c r="Q134" s="232"/>
      <c r="R134" s="232"/>
      <c r="S134" s="233"/>
      <c r="T134" s="170"/>
      <c r="U134" s="225"/>
      <c r="V134" s="226"/>
      <c r="W134" s="165"/>
      <c r="X134" s="225"/>
      <c r="Y134" s="166"/>
      <c r="Z134" s="170"/>
      <c r="AA134" s="225"/>
      <c r="AB134" s="226"/>
      <c r="AC134" s="165"/>
      <c r="AD134" s="225"/>
      <c r="AE134" s="166"/>
      <c r="AF134" s="222"/>
      <c r="AG134" s="166"/>
      <c r="AH134" s="222"/>
      <c r="AI134" s="166"/>
      <c r="AJ134" s="222"/>
      <c r="AK134" s="166"/>
      <c r="AL134" s="222"/>
      <c r="AM134" s="165"/>
      <c r="AN134" s="166"/>
      <c r="AO134" s="222"/>
      <c r="AP134" s="166"/>
    </row>
    <row r="135" spans="1:83" ht="10.7" customHeight="1">
      <c r="A135" s="188">
        <v>6</v>
      </c>
      <c r="B135" s="351" t="s">
        <v>343</v>
      </c>
      <c r="C135" s="235"/>
      <c r="D135" s="235"/>
      <c r="E135" s="235"/>
      <c r="F135" s="235"/>
      <c r="G135" s="236"/>
      <c r="H135" s="167" t="str">
        <f>IF(OR(I135="",L135=""),"",IF(I135&gt;L135,"○",IF(I135=L135,"△","●")))</f>
        <v>○</v>
      </c>
      <c r="I135" s="223">
        <f>IF(X131="","",X131)</f>
        <v>1</v>
      </c>
      <c r="J135" s="224"/>
      <c r="K135" s="227" t="s">
        <v>63</v>
      </c>
      <c r="L135" s="223">
        <f>IF(U131="","",U131)</f>
        <v>0</v>
      </c>
      <c r="M135" s="221"/>
      <c r="N135" s="167" t="str">
        <f>IF(OR(O135="",R135=""),"",IF(O135&gt;R135,"○",IF(O135=R135,"△","●")))</f>
        <v>○</v>
      </c>
      <c r="O135" s="223">
        <f>IF(X133="","",X133)</f>
        <v>3</v>
      </c>
      <c r="P135" s="224"/>
      <c r="Q135" s="227" t="s">
        <v>63</v>
      </c>
      <c r="R135" s="223">
        <f>IF(U133="","",U133)</f>
        <v>1</v>
      </c>
      <c r="S135" s="221"/>
      <c r="T135" s="228"/>
      <c r="U135" s="229"/>
      <c r="V135" s="229"/>
      <c r="W135" s="229"/>
      <c r="X135" s="229"/>
      <c r="Y135" s="230"/>
      <c r="Z135" s="167" t="str">
        <f>IF(OR(AA135="",AD135=""),"",IF(AA135&gt;AD135,"○",IF(AA135=AD135,"△","●")))</f>
        <v>○</v>
      </c>
      <c r="AA135" s="223">
        <v>1</v>
      </c>
      <c r="AB135" s="224"/>
      <c r="AC135" s="227" t="s">
        <v>63</v>
      </c>
      <c r="AD135" s="223">
        <v>0</v>
      </c>
      <c r="AE135" s="221"/>
      <c r="AF135" s="220">
        <f>COUNTIF($H135:$AD135,"○")*3+COUNTIF($H135:$AD135,"△")*1</f>
        <v>9</v>
      </c>
      <c r="AG135" s="221"/>
      <c r="AH135" s="220">
        <f>SUM(I135,O135,U135,AA135)</f>
        <v>5</v>
      </c>
      <c r="AI135" s="221"/>
      <c r="AJ135" s="220">
        <f>SUM(L135,R135,X135,AD135)</f>
        <v>1</v>
      </c>
      <c r="AK135" s="221"/>
      <c r="AL135" s="220">
        <f>AH135-AJ135</f>
        <v>4</v>
      </c>
      <c r="AM135" s="227"/>
      <c r="AN135" s="221"/>
      <c r="AO135" s="220">
        <v>1</v>
      </c>
      <c r="AP135" s="221"/>
    </row>
    <row r="136" spans="1:83" ht="10.7" customHeight="1">
      <c r="A136" s="188"/>
      <c r="B136" s="352"/>
      <c r="C136" s="238"/>
      <c r="D136" s="238"/>
      <c r="E136" s="238"/>
      <c r="F136" s="238"/>
      <c r="G136" s="239"/>
      <c r="H136" s="170"/>
      <c r="I136" s="225"/>
      <c r="J136" s="226"/>
      <c r="K136" s="165"/>
      <c r="L136" s="225"/>
      <c r="M136" s="166"/>
      <c r="N136" s="170"/>
      <c r="O136" s="225"/>
      <c r="P136" s="226"/>
      <c r="Q136" s="165"/>
      <c r="R136" s="225"/>
      <c r="S136" s="166"/>
      <c r="T136" s="231"/>
      <c r="U136" s="232"/>
      <c r="V136" s="232"/>
      <c r="W136" s="232"/>
      <c r="X136" s="232"/>
      <c r="Y136" s="233"/>
      <c r="Z136" s="170"/>
      <c r="AA136" s="225"/>
      <c r="AB136" s="226"/>
      <c r="AC136" s="165"/>
      <c r="AD136" s="225"/>
      <c r="AE136" s="166"/>
      <c r="AF136" s="222"/>
      <c r="AG136" s="166"/>
      <c r="AH136" s="222"/>
      <c r="AI136" s="166"/>
      <c r="AJ136" s="222"/>
      <c r="AK136" s="166"/>
      <c r="AL136" s="222"/>
      <c r="AM136" s="165"/>
      <c r="AN136" s="166"/>
      <c r="AO136" s="222"/>
      <c r="AP136" s="166"/>
    </row>
    <row r="137" spans="1:83" ht="10.7" customHeight="1">
      <c r="A137" s="188">
        <v>7</v>
      </c>
      <c r="B137" s="234" t="s">
        <v>294</v>
      </c>
      <c r="C137" s="235"/>
      <c r="D137" s="235"/>
      <c r="E137" s="235"/>
      <c r="F137" s="235"/>
      <c r="G137" s="236"/>
      <c r="H137" s="167" t="str">
        <f>IF(OR(I137="",L137=""),"",IF(I137&gt;L137,"○",IF(I137=L137,"△","●")))</f>
        <v>●</v>
      </c>
      <c r="I137" s="223">
        <f>IF(AD131="","",AD131)</f>
        <v>0</v>
      </c>
      <c r="J137" s="224"/>
      <c r="K137" s="227" t="s">
        <v>63</v>
      </c>
      <c r="L137" s="223">
        <f>IF(AA131="","",AA131)</f>
        <v>6</v>
      </c>
      <c r="M137" s="221"/>
      <c r="N137" s="167" t="str">
        <f>IF(OR(O137="",R137=""),"",IF(O137&gt;R137,"○",IF(O137=R137,"△","●")))</f>
        <v>●</v>
      </c>
      <c r="O137" s="223">
        <f>IF(AD133="","",AD133)</f>
        <v>0</v>
      </c>
      <c r="P137" s="224"/>
      <c r="Q137" s="227" t="s">
        <v>63</v>
      </c>
      <c r="R137" s="223">
        <f>IF(AA133="","",AA133)</f>
        <v>2</v>
      </c>
      <c r="S137" s="221"/>
      <c r="T137" s="167" t="str">
        <f>IF(OR(U137="",X137=""),"",IF(U137&gt;X137,"○",IF(U137=X137,"△","●")))</f>
        <v>●</v>
      </c>
      <c r="U137" s="223">
        <f>IF(AD135="","",AD135)</f>
        <v>0</v>
      </c>
      <c r="V137" s="224"/>
      <c r="W137" s="227" t="s">
        <v>63</v>
      </c>
      <c r="X137" s="223">
        <f>IF(AA135="","",AA135)</f>
        <v>1</v>
      </c>
      <c r="Y137" s="221"/>
      <c r="Z137" s="228"/>
      <c r="AA137" s="229"/>
      <c r="AB137" s="229"/>
      <c r="AC137" s="229"/>
      <c r="AD137" s="229"/>
      <c r="AE137" s="230"/>
      <c r="AF137" s="220">
        <f>COUNTIF($H137:$AD137,"○")*3+COUNTIF($H137:$AD137,"△")*1</f>
        <v>0</v>
      </c>
      <c r="AG137" s="221"/>
      <c r="AH137" s="220">
        <f>SUM(I137,O137,U137,AA137)</f>
        <v>0</v>
      </c>
      <c r="AI137" s="221"/>
      <c r="AJ137" s="220">
        <f>SUM(L137,R137,X137,AD137)</f>
        <v>9</v>
      </c>
      <c r="AK137" s="221"/>
      <c r="AL137" s="220">
        <f>AH137-AJ137</f>
        <v>-9</v>
      </c>
      <c r="AM137" s="227"/>
      <c r="AN137" s="221"/>
      <c r="AO137" s="220">
        <v>4</v>
      </c>
      <c r="AP137" s="221"/>
    </row>
    <row r="138" spans="1:83" ht="10.7" customHeight="1">
      <c r="A138" s="188"/>
      <c r="B138" s="237"/>
      <c r="C138" s="238"/>
      <c r="D138" s="238"/>
      <c r="E138" s="238"/>
      <c r="F138" s="238"/>
      <c r="G138" s="239"/>
      <c r="H138" s="170"/>
      <c r="I138" s="225"/>
      <c r="J138" s="226"/>
      <c r="K138" s="165"/>
      <c r="L138" s="225"/>
      <c r="M138" s="166"/>
      <c r="N138" s="170"/>
      <c r="O138" s="225"/>
      <c r="P138" s="226"/>
      <c r="Q138" s="165"/>
      <c r="R138" s="225"/>
      <c r="S138" s="166"/>
      <c r="T138" s="170"/>
      <c r="U138" s="225"/>
      <c r="V138" s="226"/>
      <c r="W138" s="165"/>
      <c r="X138" s="225"/>
      <c r="Y138" s="166"/>
      <c r="Z138" s="231"/>
      <c r="AA138" s="232"/>
      <c r="AB138" s="232"/>
      <c r="AC138" s="232"/>
      <c r="AD138" s="232"/>
      <c r="AE138" s="233"/>
      <c r="AF138" s="222"/>
      <c r="AG138" s="166"/>
      <c r="AH138" s="222"/>
      <c r="AI138" s="166"/>
      <c r="AJ138" s="222"/>
      <c r="AK138" s="166"/>
      <c r="AL138" s="222"/>
      <c r="AM138" s="165"/>
      <c r="AN138" s="166"/>
      <c r="AO138" s="222"/>
      <c r="AP138" s="166"/>
    </row>
    <row r="139" spans="1:83" ht="10.7" customHeight="1" thickBo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8"/>
      <c r="T139" s="2"/>
      <c r="U139" s="2"/>
      <c r="V139" s="2"/>
      <c r="W139" s="28"/>
      <c r="X139" s="2"/>
      <c r="Y139" s="2"/>
      <c r="Z139" s="2"/>
      <c r="AA139" s="28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83" ht="10.7" customHeight="1" thickTop="1">
      <c r="B140" s="330" t="s">
        <v>65</v>
      </c>
      <c r="C140" s="331"/>
      <c r="D140" s="331"/>
      <c r="E140" s="331"/>
      <c r="F140" s="331"/>
      <c r="G140" s="331"/>
      <c r="H140" s="331"/>
      <c r="I140" s="331"/>
      <c r="K140" s="332" t="s">
        <v>89</v>
      </c>
      <c r="L140" s="333"/>
      <c r="M140" s="333"/>
      <c r="N140" s="333"/>
      <c r="O140" s="333"/>
      <c r="P140" s="333"/>
      <c r="Q140" s="333"/>
      <c r="R140" s="333"/>
      <c r="S140" s="333"/>
      <c r="T140" s="334"/>
      <c r="U140" s="338">
        <f>IF(OR(W140="",W141=""),"",W140+W141)</f>
        <v>2</v>
      </c>
      <c r="V140" s="281"/>
      <c r="W140" s="340">
        <v>2</v>
      </c>
      <c r="X140" s="314"/>
      <c r="Y140" s="122" t="s">
        <v>67</v>
      </c>
      <c r="Z140" s="341">
        <v>1</v>
      </c>
      <c r="AA140" s="281"/>
      <c r="AB140" s="340">
        <f>IF(OR(Z140="",Z141=""),"",Z140+Z141)</f>
        <v>1</v>
      </c>
      <c r="AC140" s="281"/>
      <c r="AD140" s="343" t="s">
        <v>90</v>
      </c>
      <c r="AE140" s="344"/>
      <c r="AF140" s="344"/>
      <c r="AG140" s="344"/>
      <c r="AH140" s="344"/>
      <c r="AI140" s="344"/>
      <c r="AJ140" s="344"/>
      <c r="AK140" s="344"/>
      <c r="AL140" s="344"/>
      <c r="AM140" s="345"/>
      <c r="AN140" s="2"/>
      <c r="AO140" s="2"/>
      <c r="AP140" s="2"/>
    </row>
    <row r="141" spans="1:83" ht="10.7" customHeight="1" thickBot="1">
      <c r="B141" s="331"/>
      <c r="C141" s="331"/>
      <c r="D141" s="331"/>
      <c r="E141" s="331"/>
      <c r="F141" s="331"/>
      <c r="G141" s="331"/>
      <c r="H141" s="331"/>
      <c r="I141" s="331"/>
      <c r="K141" s="335"/>
      <c r="L141" s="336"/>
      <c r="M141" s="336"/>
      <c r="N141" s="336"/>
      <c r="O141" s="336"/>
      <c r="P141" s="336"/>
      <c r="Q141" s="336"/>
      <c r="R141" s="336"/>
      <c r="S141" s="336"/>
      <c r="T141" s="337"/>
      <c r="U141" s="339"/>
      <c r="V141" s="283"/>
      <c r="W141" s="349">
        <v>0</v>
      </c>
      <c r="X141" s="350"/>
      <c r="Y141" s="123" t="s">
        <v>67</v>
      </c>
      <c r="Z141" s="328">
        <v>0</v>
      </c>
      <c r="AA141" s="329"/>
      <c r="AB141" s="342"/>
      <c r="AC141" s="283"/>
      <c r="AD141" s="346"/>
      <c r="AE141" s="347"/>
      <c r="AF141" s="347"/>
      <c r="AG141" s="347"/>
      <c r="AH141" s="347"/>
      <c r="AI141" s="347"/>
      <c r="AJ141" s="347"/>
      <c r="AK141" s="347"/>
      <c r="AL141" s="347"/>
      <c r="AM141" s="348"/>
      <c r="AN141" s="2"/>
      <c r="AO141" s="2"/>
      <c r="AP141" s="2"/>
    </row>
    <row r="142" spans="1:83" ht="10.7" customHeight="1" thickTop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83" ht="10.7" customHeight="1"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83" ht="10.7" customHeight="1"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2:83" ht="10.7" customHeight="1"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2:83" ht="10.7" customHeight="1"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2:83" ht="10.7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2:83" ht="10.7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2:83" ht="10.7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  <row r="150" spans="2:83" ht="10.7" customHeight="1"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</row>
    <row r="151" spans="2:83" ht="10.7" customHeight="1"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</row>
    <row r="152" spans="2:83" ht="10.7" customHeight="1"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</row>
    <row r="153" spans="2:83" ht="10.7" customHeight="1"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</row>
    <row r="154" spans="2:83" ht="10.7" customHeight="1"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>
        <v>1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</row>
    <row r="155" spans="2:83" ht="10.7" customHeight="1"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</row>
    <row r="156" spans="2:83" ht="10.7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</row>
    <row r="157" spans="2:83" ht="10.7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</row>
    <row r="158" spans="2:83" ht="10.7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</row>
    <row r="159" spans="2:83" ht="10.7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</row>
    <row r="160" spans="2:83" ht="10.7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</row>
    <row r="161" spans="2:43" ht="10.7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0.7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</sheetData>
  <mergeCells count="792">
    <mergeCell ref="B9:G10"/>
    <mergeCell ref="H9:M10"/>
    <mergeCell ref="N9:N10"/>
    <mergeCell ref="O9:P10"/>
    <mergeCell ref="Q9:Q10"/>
    <mergeCell ref="R9:S10"/>
    <mergeCell ref="T9:T10"/>
    <mergeCell ref="AF9:AH10"/>
    <mergeCell ref="A1:AP2"/>
    <mergeCell ref="A4:R5"/>
    <mergeCell ref="T4:AG5"/>
    <mergeCell ref="B7:G8"/>
    <mergeCell ref="H7:M8"/>
    <mergeCell ref="N7:S8"/>
    <mergeCell ref="T7:Y8"/>
    <mergeCell ref="Z7:AA8"/>
    <mergeCell ref="AB7:AC8"/>
    <mergeCell ref="AD7:AE8"/>
    <mergeCell ref="AF7:AH8"/>
    <mergeCell ref="AI7:AJ8"/>
    <mergeCell ref="U11:V12"/>
    <mergeCell ref="AI9:AJ10"/>
    <mergeCell ref="A11:A12"/>
    <mergeCell ref="B11:G12"/>
    <mergeCell ref="H11:H12"/>
    <mergeCell ref="I11:J12"/>
    <mergeCell ref="K11:K12"/>
    <mergeCell ref="L11:M12"/>
    <mergeCell ref="N11:S12"/>
    <mergeCell ref="T11:T12"/>
    <mergeCell ref="U9:V10"/>
    <mergeCell ref="W9:W10"/>
    <mergeCell ref="X9:Y10"/>
    <mergeCell ref="Z9:AA10"/>
    <mergeCell ref="AB9:AC10"/>
    <mergeCell ref="AD9:AE10"/>
    <mergeCell ref="AF11:AH12"/>
    <mergeCell ref="AI11:AJ12"/>
    <mergeCell ref="W11:W12"/>
    <mergeCell ref="X11:Y12"/>
    <mergeCell ref="Z11:AA12"/>
    <mergeCell ref="AB11:AC12"/>
    <mergeCell ref="AD11:AE12"/>
    <mergeCell ref="A9:A10"/>
    <mergeCell ref="AI13:AJ14"/>
    <mergeCell ref="B16:G17"/>
    <mergeCell ref="H16:M17"/>
    <mergeCell ref="N16:S17"/>
    <mergeCell ref="T16:Y17"/>
    <mergeCell ref="Z16:AE17"/>
    <mergeCell ref="AF16:AG17"/>
    <mergeCell ref="AH16:AI17"/>
    <mergeCell ref="AJ16:AK17"/>
    <mergeCell ref="Q13:Q14"/>
    <mergeCell ref="R13:S14"/>
    <mergeCell ref="T13:Y14"/>
    <mergeCell ref="Z13:AA14"/>
    <mergeCell ref="AB13:AC14"/>
    <mergeCell ref="AD13:AE14"/>
    <mergeCell ref="B13:G14"/>
    <mergeCell ref="H13:H14"/>
    <mergeCell ref="I13:J14"/>
    <mergeCell ref="K13:K14"/>
    <mergeCell ref="L13:M14"/>
    <mergeCell ref="N13:N14"/>
    <mergeCell ref="O13:P14"/>
    <mergeCell ref="A18:A19"/>
    <mergeCell ref="B18:G19"/>
    <mergeCell ref="H18:M19"/>
    <mergeCell ref="N18:N19"/>
    <mergeCell ref="O18:P19"/>
    <mergeCell ref="Q18:Q19"/>
    <mergeCell ref="R18:S19"/>
    <mergeCell ref="T18:T19"/>
    <mergeCell ref="AF13:AH14"/>
    <mergeCell ref="A13:A14"/>
    <mergeCell ref="AO18:AP19"/>
    <mergeCell ref="U18:V19"/>
    <mergeCell ref="W18:W19"/>
    <mergeCell ref="X18:Y19"/>
    <mergeCell ref="Z18:Z19"/>
    <mergeCell ref="AA18:AB19"/>
    <mergeCell ref="AC18:AC19"/>
    <mergeCell ref="AL16:AN17"/>
    <mergeCell ref="AO16:AP17"/>
    <mergeCell ref="H20:H21"/>
    <mergeCell ref="I20:J21"/>
    <mergeCell ref="K20:K21"/>
    <mergeCell ref="L20:M21"/>
    <mergeCell ref="AD18:AE19"/>
    <mergeCell ref="AF18:AG19"/>
    <mergeCell ref="AH18:AI19"/>
    <mergeCell ref="AJ18:AK19"/>
    <mergeCell ref="AL18:AN19"/>
    <mergeCell ref="AL20:AN21"/>
    <mergeCell ref="AO20:AP21"/>
    <mergeCell ref="A22:A23"/>
    <mergeCell ref="B22:G23"/>
    <mergeCell ref="H22:H23"/>
    <mergeCell ref="I22:J23"/>
    <mergeCell ref="K22:K23"/>
    <mergeCell ref="L22:M23"/>
    <mergeCell ref="N22:N23"/>
    <mergeCell ref="O22:P23"/>
    <mergeCell ref="AA20:AB21"/>
    <mergeCell ref="AC20:AC21"/>
    <mergeCell ref="AD20:AE21"/>
    <mergeCell ref="AF20:AG21"/>
    <mergeCell ref="AH20:AI21"/>
    <mergeCell ref="AJ20:AK21"/>
    <mergeCell ref="N20:S21"/>
    <mergeCell ref="T20:T21"/>
    <mergeCell ref="U20:V21"/>
    <mergeCell ref="W20:W21"/>
    <mergeCell ref="X20:Y21"/>
    <mergeCell ref="Z20:Z21"/>
    <mergeCell ref="A20:A21"/>
    <mergeCell ref="B20:G21"/>
    <mergeCell ref="AJ22:AK23"/>
    <mergeCell ref="AL22:AN23"/>
    <mergeCell ref="AO22:AP23"/>
    <mergeCell ref="Q22:Q23"/>
    <mergeCell ref="R22:S23"/>
    <mergeCell ref="T22:Y23"/>
    <mergeCell ref="Z22:Z23"/>
    <mergeCell ref="AA22:AB23"/>
    <mergeCell ref="AC22:AC23"/>
    <mergeCell ref="A24:A25"/>
    <mergeCell ref="B24:G25"/>
    <mergeCell ref="H24:H25"/>
    <mergeCell ref="I24:J25"/>
    <mergeCell ref="K24:K25"/>
    <mergeCell ref="L24:M25"/>
    <mergeCell ref="AD22:AE23"/>
    <mergeCell ref="AF22:AG23"/>
    <mergeCell ref="AH22:AI23"/>
    <mergeCell ref="AL24:AN25"/>
    <mergeCell ref="AO24:AP25"/>
    <mergeCell ref="W24:W25"/>
    <mergeCell ref="X24:Y25"/>
    <mergeCell ref="Z24:AE25"/>
    <mergeCell ref="AF24:AG25"/>
    <mergeCell ref="AH24:AI25"/>
    <mergeCell ref="AJ24:AK25"/>
    <mergeCell ref="N24:N25"/>
    <mergeCell ref="O24:P25"/>
    <mergeCell ref="Q24:Q25"/>
    <mergeCell ref="R24:S25"/>
    <mergeCell ref="T24:T25"/>
    <mergeCell ref="U24:V25"/>
    <mergeCell ref="U37:V38"/>
    <mergeCell ref="AD39:AE40"/>
    <mergeCell ref="A32:R33"/>
    <mergeCell ref="T32:AG33"/>
    <mergeCell ref="B35:G36"/>
    <mergeCell ref="H35:M36"/>
    <mergeCell ref="N35:S36"/>
    <mergeCell ref="T35:Y36"/>
    <mergeCell ref="Z35:AA36"/>
    <mergeCell ref="AB35:AC36"/>
    <mergeCell ref="AD35:AE36"/>
    <mergeCell ref="AF35:AH36"/>
    <mergeCell ref="U39:V40"/>
    <mergeCell ref="T39:T40"/>
    <mergeCell ref="AF39:AH40"/>
    <mergeCell ref="AI39:AJ40"/>
    <mergeCell ref="W39:W40"/>
    <mergeCell ref="B27:I28"/>
    <mergeCell ref="K27:T28"/>
    <mergeCell ref="U27:V28"/>
    <mergeCell ref="W27:X27"/>
    <mergeCell ref="Z27:AA27"/>
    <mergeCell ref="AB27:AC28"/>
    <mergeCell ref="AD27:AM28"/>
    <mergeCell ref="W28:X28"/>
    <mergeCell ref="Z28:AA28"/>
    <mergeCell ref="X39:Y40"/>
    <mergeCell ref="Z39:AA40"/>
    <mergeCell ref="AI35:AJ36"/>
    <mergeCell ref="A37:A38"/>
    <mergeCell ref="B37:G38"/>
    <mergeCell ref="H37:M38"/>
    <mergeCell ref="N37:N38"/>
    <mergeCell ref="O37:P38"/>
    <mergeCell ref="Q37:Q38"/>
    <mergeCell ref="R37:S38"/>
    <mergeCell ref="T37:T38"/>
    <mergeCell ref="AF37:AH38"/>
    <mergeCell ref="AI37:AJ38"/>
    <mergeCell ref="W37:W38"/>
    <mergeCell ref="X37:Y38"/>
    <mergeCell ref="Z37:AA38"/>
    <mergeCell ref="AB37:AC38"/>
    <mergeCell ref="AD37:AE38"/>
    <mergeCell ref="AB39:AC40"/>
    <mergeCell ref="A39:A40"/>
    <mergeCell ref="B39:G40"/>
    <mergeCell ref="H39:H40"/>
    <mergeCell ref="I39:J40"/>
    <mergeCell ref="K39:K40"/>
    <mergeCell ref="L39:M40"/>
    <mergeCell ref="N39:S40"/>
    <mergeCell ref="A41:A42"/>
    <mergeCell ref="B41:G42"/>
    <mergeCell ref="H41:H42"/>
    <mergeCell ref="I41:J42"/>
    <mergeCell ref="K41:K42"/>
    <mergeCell ref="L41:M42"/>
    <mergeCell ref="N41:N42"/>
    <mergeCell ref="O41:P42"/>
    <mergeCell ref="A46:A47"/>
    <mergeCell ref="B46:G47"/>
    <mergeCell ref="H46:M47"/>
    <mergeCell ref="N46:N47"/>
    <mergeCell ref="O46:P47"/>
    <mergeCell ref="Q46:Q47"/>
    <mergeCell ref="R46:S47"/>
    <mergeCell ref="T46:T47"/>
    <mergeCell ref="AF41:AH42"/>
    <mergeCell ref="B44:G45"/>
    <mergeCell ref="H44:M45"/>
    <mergeCell ref="N44:S45"/>
    <mergeCell ref="T44:Y45"/>
    <mergeCell ref="Z44:AE45"/>
    <mergeCell ref="AF44:AG45"/>
    <mergeCell ref="AH44:AI45"/>
    <mergeCell ref="Q41:Q42"/>
    <mergeCell ref="R41:S42"/>
    <mergeCell ref="T41:Y42"/>
    <mergeCell ref="Z41:AA42"/>
    <mergeCell ref="AB41:AC42"/>
    <mergeCell ref="AD41:AE42"/>
    <mergeCell ref="AI41:AJ42"/>
    <mergeCell ref="AO46:AP47"/>
    <mergeCell ref="U46:V47"/>
    <mergeCell ref="W46:W47"/>
    <mergeCell ref="X46:Y47"/>
    <mergeCell ref="Z46:Z47"/>
    <mergeCell ref="AA46:AB47"/>
    <mergeCell ref="AC46:AC47"/>
    <mergeCell ref="AL44:AN45"/>
    <mergeCell ref="AO44:AP45"/>
    <mergeCell ref="AJ44:AK45"/>
    <mergeCell ref="H48:H49"/>
    <mergeCell ref="I48:J49"/>
    <mergeCell ref="K48:K49"/>
    <mergeCell ref="L48:M49"/>
    <mergeCell ref="AD46:AE47"/>
    <mergeCell ref="AF46:AG47"/>
    <mergeCell ref="AH46:AI47"/>
    <mergeCell ref="AJ46:AK47"/>
    <mergeCell ref="AL46:AN47"/>
    <mergeCell ref="AL48:AN49"/>
    <mergeCell ref="AO48:AP49"/>
    <mergeCell ref="A50:A51"/>
    <mergeCell ref="B50:G51"/>
    <mergeCell ref="H50:H51"/>
    <mergeCell ref="I50:J51"/>
    <mergeCell ref="K50:K51"/>
    <mergeCell ref="L50:M51"/>
    <mergeCell ref="N50:N51"/>
    <mergeCell ref="O50:P51"/>
    <mergeCell ref="AA48:AB49"/>
    <mergeCell ref="AC48:AC49"/>
    <mergeCell ref="AD48:AE49"/>
    <mergeCell ref="AF48:AG49"/>
    <mergeCell ref="AH48:AI49"/>
    <mergeCell ref="AJ48:AK49"/>
    <mergeCell ref="N48:S49"/>
    <mergeCell ref="T48:T49"/>
    <mergeCell ref="U48:V49"/>
    <mergeCell ref="W48:W49"/>
    <mergeCell ref="X48:Y49"/>
    <mergeCell ref="Z48:Z49"/>
    <mergeCell ref="A48:A49"/>
    <mergeCell ref="B48:G49"/>
    <mergeCell ref="AJ50:AK51"/>
    <mergeCell ref="AL50:AN51"/>
    <mergeCell ref="AO50:AP51"/>
    <mergeCell ref="Q50:Q51"/>
    <mergeCell ref="R50:S51"/>
    <mergeCell ref="T50:Y51"/>
    <mergeCell ref="Z50:Z51"/>
    <mergeCell ref="AA50:AB51"/>
    <mergeCell ref="AC50:AC51"/>
    <mergeCell ref="A52:A53"/>
    <mergeCell ref="B52:G53"/>
    <mergeCell ref="H52:H53"/>
    <mergeCell ref="I52:J53"/>
    <mergeCell ref="K52:K53"/>
    <mergeCell ref="L52:M53"/>
    <mergeCell ref="AD50:AE51"/>
    <mergeCell ref="AF50:AG51"/>
    <mergeCell ref="AH50:AI51"/>
    <mergeCell ref="AL52:AN53"/>
    <mergeCell ref="AO52:AP53"/>
    <mergeCell ref="W52:W53"/>
    <mergeCell ref="X52:Y53"/>
    <mergeCell ref="Z52:AE53"/>
    <mergeCell ref="AF52:AG53"/>
    <mergeCell ref="AH52:AI53"/>
    <mergeCell ref="AJ52:AK53"/>
    <mergeCell ref="N52:N53"/>
    <mergeCell ref="O52:P53"/>
    <mergeCell ref="Q52:Q53"/>
    <mergeCell ref="R52:S53"/>
    <mergeCell ref="T52:T53"/>
    <mergeCell ref="U52:V53"/>
    <mergeCell ref="U65:V66"/>
    <mergeCell ref="AD67:AE68"/>
    <mergeCell ref="A60:R61"/>
    <mergeCell ref="T60:AG61"/>
    <mergeCell ref="B63:G64"/>
    <mergeCell ref="H63:M64"/>
    <mergeCell ref="N63:S64"/>
    <mergeCell ref="T63:Y64"/>
    <mergeCell ref="Z63:AA64"/>
    <mergeCell ref="AB63:AC64"/>
    <mergeCell ref="AD63:AE64"/>
    <mergeCell ref="AF63:AH64"/>
    <mergeCell ref="U67:V68"/>
    <mergeCell ref="T67:T68"/>
    <mergeCell ref="AF67:AH68"/>
    <mergeCell ref="AI67:AJ68"/>
    <mergeCell ref="W67:W68"/>
    <mergeCell ref="B55:I56"/>
    <mergeCell ref="K55:T56"/>
    <mergeCell ref="U55:V56"/>
    <mergeCell ref="W55:X55"/>
    <mergeCell ref="Z55:AA55"/>
    <mergeCell ref="AB55:AC56"/>
    <mergeCell ref="AD55:AM56"/>
    <mergeCell ref="W56:X56"/>
    <mergeCell ref="Z56:AA56"/>
    <mergeCell ref="X67:Y68"/>
    <mergeCell ref="Z67:AA68"/>
    <mergeCell ref="AI63:AJ64"/>
    <mergeCell ref="A65:A66"/>
    <mergeCell ref="B65:G66"/>
    <mergeCell ref="H65:M66"/>
    <mergeCell ref="N65:N66"/>
    <mergeCell ref="O65:P66"/>
    <mergeCell ref="Q65:Q66"/>
    <mergeCell ref="R65:S66"/>
    <mergeCell ref="T65:T66"/>
    <mergeCell ref="AF65:AH66"/>
    <mergeCell ref="AI65:AJ66"/>
    <mergeCell ref="W65:W66"/>
    <mergeCell ref="X65:Y66"/>
    <mergeCell ref="Z65:AA66"/>
    <mergeCell ref="AB65:AC66"/>
    <mergeCell ref="AD65:AE66"/>
    <mergeCell ref="AB67:AC68"/>
    <mergeCell ref="A67:A68"/>
    <mergeCell ref="B67:G68"/>
    <mergeCell ref="H67:H68"/>
    <mergeCell ref="I67:J68"/>
    <mergeCell ref="K67:K68"/>
    <mergeCell ref="L67:M68"/>
    <mergeCell ref="N67:S68"/>
    <mergeCell ref="A69:A70"/>
    <mergeCell ref="B69:G70"/>
    <mergeCell ref="H69:H70"/>
    <mergeCell ref="I69:J70"/>
    <mergeCell ref="K69:K70"/>
    <mergeCell ref="L69:M70"/>
    <mergeCell ref="N69:N70"/>
    <mergeCell ref="O69:P70"/>
    <mergeCell ref="A74:A75"/>
    <mergeCell ref="B74:G75"/>
    <mergeCell ref="H74:M75"/>
    <mergeCell ref="N74:N75"/>
    <mergeCell ref="O74:P75"/>
    <mergeCell ref="Q74:Q75"/>
    <mergeCell ref="R74:S75"/>
    <mergeCell ref="T74:T75"/>
    <mergeCell ref="AF69:AH70"/>
    <mergeCell ref="B72:G73"/>
    <mergeCell ref="H72:M73"/>
    <mergeCell ref="N72:S73"/>
    <mergeCell ref="T72:Y73"/>
    <mergeCell ref="Z72:AE73"/>
    <mergeCell ref="AF72:AG73"/>
    <mergeCell ref="AH72:AI73"/>
    <mergeCell ref="Q69:Q70"/>
    <mergeCell ref="R69:S70"/>
    <mergeCell ref="T69:Y70"/>
    <mergeCell ref="Z69:AA70"/>
    <mergeCell ref="AB69:AC70"/>
    <mergeCell ref="AD69:AE70"/>
    <mergeCell ref="AI69:AJ70"/>
    <mergeCell ref="AO74:AP75"/>
    <mergeCell ref="U74:V75"/>
    <mergeCell ref="W74:W75"/>
    <mergeCell ref="X74:Y75"/>
    <mergeCell ref="Z74:Z75"/>
    <mergeCell ref="AA74:AB75"/>
    <mergeCell ref="AC74:AC75"/>
    <mergeCell ref="AL72:AN73"/>
    <mergeCell ref="AO72:AP73"/>
    <mergeCell ref="AJ72:AK73"/>
    <mergeCell ref="H76:H77"/>
    <mergeCell ref="I76:J77"/>
    <mergeCell ref="K76:K77"/>
    <mergeCell ref="L76:M77"/>
    <mergeCell ref="AD74:AE75"/>
    <mergeCell ref="AF74:AG75"/>
    <mergeCell ref="AH74:AI75"/>
    <mergeCell ref="AJ74:AK75"/>
    <mergeCell ref="AL74:AN75"/>
    <mergeCell ref="AL76:AN77"/>
    <mergeCell ref="AO76:AP77"/>
    <mergeCell ref="A78:A79"/>
    <mergeCell ref="B78:G79"/>
    <mergeCell ref="H78:H79"/>
    <mergeCell ref="I78:J79"/>
    <mergeCell ref="K78:K79"/>
    <mergeCell ref="L78:M79"/>
    <mergeCell ref="N78:N79"/>
    <mergeCell ref="O78:P79"/>
    <mergeCell ref="AA76:AB77"/>
    <mergeCell ref="AC76:AC77"/>
    <mergeCell ref="AD76:AE77"/>
    <mergeCell ref="AF76:AG77"/>
    <mergeCell ref="AH76:AI77"/>
    <mergeCell ref="AJ76:AK77"/>
    <mergeCell ref="N76:S77"/>
    <mergeCell ref="T76:T77"/>
    <mergeCell ref="U76:V77"/>
    <mergeCell ref="W76:W77"/>
    <mergeCell ref="X76:Y77"/>
    <mergeCell ref="Z76:Z77"/>
    <mergeCell ref="A76:A77"/>
    <mergeCell ref="B76:G77"/>
    <mergeCell ref="AJ78:AK79"/>
    <mergeCell ref="AL78:AN79"/>
    <mergeCell ref="AO78:AP79"/>
    <mergeCell ref="Q78:Q79"/>
    <mergeCell ref="R78:S79"/>
    <mergeCell ref="T78:Y79"/>
    <mergeCell ref="Z78:Z79"/>
    <mergeCell ref="AA78:AB79"/>
    <mergeCell ref="AC78:AC79"/>
    <mergeCell ref="A80:A81"/>
    <mergeCell ref="B80:G81"/>
    <mergeCell ref="H80:H81"/>
    <mergeCell ref="I80:J81"/>
    <mergeCell ref="K80:K81"/>
    <mergeCell ref="L80:M81"/>
    <mergeCell ref="AD78:AE79"/>
    <mergeCell ref="AF78:AG79"/>
    <mergeCell ref="AH78:AI79"/>
    <mergeCell ref="AL80:AN81"/>
    <mergeCell ref="AO80:AP81"/>
    <mergeCell ref="B83:I84"/>
    <mergeCell ref="K83:T84"/>
    <mergeCell ref="U83:V84"/>
    <mergeCell ref="W83:X83"/>
    <mergeCell ref="Z83:AA83"/>
    <mergeCell ref="AB83:AC84"/>
    <mergeCell ref="AD83:AM84"/>
    <mergeCell ref="W84:X84"/>
    <mergeCell ref="W80:W81"/>
    <mergeCell ref="X80:Y81"/>
    <mergeCell ref="Z80:AE81"/>
    <mergeCell ref="AF80:AG81"/>
    <mergeCell ref="AH80:AI81"/>
    <mergeCell ref="AJ80:AK81"/>
    <mergeCell ref="N80:N81"/>
    <mergeCell ref="O80:P81"/>
    <mergeCell ref="Q80:Q81"/>
    <mergeCell ref="R80:S81"/>
    <mergeCell ref="T80:T81"/>
    <mergeCell ref="U80:V81"/>
    <mergeCell ref="Z84:AA84"/>
    <mergeCell ref="AF94:AH95"/>
    <mergeCell ref="A86:AP87"/>
    <mergeCell ref="A89:R90"/>
    <mergeCell ref="T89:AG90"/>
    <mergeCell ref="B92:G93"/>
    <mergeCell ref="H92:M93"/>
    <mergeCell ref="N92:S93"/>
    <mergeCell ref="T92:Y93"/>
    <mergeCell ref="Z92:AA93"/>
    <mergeCell ref="AB92:AC93"/>
    <mergeCell ref="AD92:AE93"/>
    <mergeCell ref="AF92:AH93"/>
    <mergeCell ref="AI92:AJ93"/>
    <mergeCell ref="AI94:AJ95"/>
    <mergeCell ref="W94:W95"/>
    <mergeCell ref="X94:Y95"/>
    <mergeCell ref="Z94:AA95"/>
    <mergeCell ref="AB94:AC95"/>
    <mergeCell ref="AD96:AE97"/>
    <mergeCell ref="AF96:AH97"/>
    <mergeCell ref="AI96:AJ97"/>
    <mergeCell ref="W96:W97"/>
    <mergeCell ref="X96:Y97"/>
    <mergeCell ref="Z96:AA97"/>
    <mergeCell ref="AB96:AC97"/>
    <mergeCell ref="A94:A95"/>
    <mergeCell ref="B94:G95"/>
    <mergeCell ref="H94:M95"/>
    <mergeCell ref="A96:A97"/>
    <mergeCell ref="B96:G97"/>
    <mergeCell ref="H96:H97"/>
    <mergeCell ref="I96:J97"/>
    <mergeCell ref="K96:K97"/>
    <mergeCell ref="L96:M97"/>
    <mergeCell ref="N96:S97"/>
    <mergeCell ref="T94:T95"/>
    <mergeCell ref="U94:V95"/>
    <mergeCell ref="N94:N95"/>
    <mergeCell ref="O94:P95"/>
    <mergeCell ref="Q94:Q95"/>
    <mergeCell ref="R94:S95"/>
    <mergeCell ref="AD94:AE95"/>
    <mergeCell ref="A98:A99"/>
    <mergeCell ref="B98:G99"/>
    <mergeCell ref="H98:H99"/>
    <mergeCell ref="I98:J99"/>
    <mergeCell ref="K98:K99"/>
    <mergeCell ref="L98:M99"/>
    <mergeCell ref="N98:N99"/>
    <mergeCell ref="T96:T97"/>
    <mergeCell ref="U96:V97"/>
    <mergeCell ref="AD98:AE99"/>
    <mergeCell ref="AF98:AH99"/>
    <mergeCell ref="AI98:AJ99"/>
    <mergeCell ref="B101:G102"/>
    <mergeCell ref="H101:M102"/>
    <mergeCell ref="N101:S102"/>
    <mergeCell ref="T101:Y102"/>
    <mergeCell ref="Z101:AE102"/>
    <mergeCell ref="AF101:AG102"/>
    <mergeCell ref="AH101:AI102"/>
    <mergeCell ref="O98:P99"/>
    <mergeCell ref="Q98:Q99"/>
    <mergeCell ref="R98:S99"/>
    <mergeCell ref="T98:Y99"/>
    <mergeCell ref="Z98:AA99"/>
    <mergeCell ref="AB98:AC99"/>
    <mergeCell ref="AJ101:AK102"/>
    <mergeCell ref="AO101:AP102"/>
    <mergeCell ref="A103:A104"/>
    <mergeCell ref="B103:G104"/>
    <mergeCell ref="H103:M104"/>
    <mergeCell ref="N103:N104"/>
    <mergeCell ref="O103:P104"/>
    <mergeCell ref="Q103:Q104"/>
    <mergeCell ref="R103:S104"/>
    <mergeCell ref="AO103:AP104"/>
    <mergeCell ref="AC103:AC104"/>
    <mergeCell ref="AD103:AE104"/>
    <mergeCell ref="AF103:AG104"/>
    <mergeCell ref="AH103:AI104"/>
    <mergeCell ref="AJ103:AK104"/>
    <mergeCell ref="AL103:AN104"/>
    <mergeCell ref="T103:T104"/>
    <mergeCell ref="U103:V104"/>
    <mergeCell ref="W103:W104"/>
    <mergeCell ref="X103:Y104"/>
    <mergeCell ref="Z103:Z104"/>
    <mergeCell ref="AA103:AB104"/>
    <mergeCell ref="L105:M106"/>
    <mergeCell ref="N105:S106"/>
    <mergeCell ref="T105:T106"/>
    <mergeCell ref="U105:V106"/>
    <mergeCell ref="AL101:AN102"/>
    <mergeCell ref="AF105:AG106"/>
    <mergeCell ref="AH105:AI106"/>
    <mergeCell ref="AJ105:AK106"/>
    <mergeCell ref="AL105:AN106"/>
    <mergeCell ref="AO105:AP106"/>
    <mergeCell ref="A107:A108"/>
    <mergeCell ref="B107:G108"/>
    <mergeCell ref="H107:H108"/>
    <mergeCell ref="I107:J108"/>
    <mergeCell ref="K107:K108"/>
    <mergeCell ref="W105:W106"/>
    <mergeCell ref="X105:Y106"/>
    <mergeCell ref="Z105:Z106"/>
    <mergeCell ref="AA105:AB106"/>
    <mergeCell ref="AC105:AC106"/>
    <mergeCell ref="AD105:AE106"/>
    <mergeCell ref="AJ107:AK108"/>
    <mergeCell ref="AL107:AN108"/>
    <mergeCell ref="AO107:AP108"/>
    <mergeCell ref="AC107:AC108"/>
    <mergeCell ref="AD107:AE108"/>
    <mergeCell ref="AF107:AG108"/>
    <mergeCell ref="AH107:AI108"/>
    <mergeCell ref="A105:A106"/>
    <mergeCell ref="B105:G106"/>
    <mergeCell ref="H105:H106"/>
    <mergeCell ref="I105:J106"/>
    <mergeCell ref="K105:K106"/>
    <mergeCell ref="A109:A110"/>
    <mergeCell ref="B109:G110"/>
    <mergeCell ref="H109:H110"/>
    <mergeCell ref="I109:J110"/>
    <mergeCell ref="K109:K110"/>
    <mergeCell ref="L109:M110"/>
    <mergeCell ref="N109:N110"/>
    <mergeCell ref="Z107:Z108"/>
    <mergeCell ref="AA107:AB108"/>
    <mergeCell ref="L107:M108"/>
    <mergeCell ref="N107:N108"/>
    <mergeCell ref="O107:P108"/>
    <mergeCell ref="Q107:Q108"/>
    <mergeCell ref="R107:S108"/>
    <mergeCell ref="T107:Y108"/>
    <mergeCell ref="AO109:AP110"/>
    <mergeCell ref="B112:I113"/>
    <mergeCell ref="K112:T113"/>
    <mergeCell ref="U112:V113"/>
    <mergeCell ref="W112:X112"/>
    <mergeCell ref="Z112:AA112"/>
    <mergeCell ref="AB112:AC113"/>
    <mergeCell ref="AD112:AM113"/>
    <mergeCell ref="W113:X113"/>
    <mergeCell ref="Z113:AA113"/>
    <mergeCell ref="X109:Y110"/>
    <mergeCell ref="Z109:AE110"/>
    <mergeCell ref="AF109:AG110"/>
    <mergeCell ref="AH109:AI110"/>
    <mergeCell ref="AJ109:AK110"/>
    <mergeCell ref="AL109:AN110"/>
    <mergeCell ref="O109:P110"/>
    <mergeCell ref="Q109:Q110"/>
    <mergeCell ref="R109:S110"/>
    <mergeCell ref="T109:T110"/>
    <mergeCell ref="U109:V110"/>
    <mergeCell ref="W109:W110"/>
    <mergeCell ref="AI124:AJ125"/>
    <mergeCell ref="W124:W125"/>
    <mergeCell ref="X124:Y125"/>
    <mergeCell ref="Z124:AA125"/>
    <mergeCell ref="AB124:AC125"/>
    <mergeCell ref="AD124:AE125"/>
    <mergeCell ref="A117:R118"/>
    <mergeCell ref="T117:AG118"/>
    <mergeCell ref="B120:G121"/>
    <mergeCell ref="H120:M121"/>
    <mergeCell ref="N120:S121"/>
    <mergeCell ref="T120:Y121"/>
    <mergeCell ref="Z120:AA121"/>
    <mergeCell ref="AB120:AC121"/>
    <mergeCell ref="AD120:AE121"/>
    <mergeCell ref="AF120:AH121"/>
    <mergeCell ref="AI120:AJ121"/>
    <mergeCell ref="A122:A123"/>
    <mergeCell ref="B122:G123"/>
    <mergeCell ref="H122:M123"/>
    <mergeCell ref="N122:N123"/>
    <mergeCell ref="O122:P123"/>
    <mergeCell ref="Q122:Q123"/>
    <mergeCell ref="R122:S123"/>
    <mergeCell ref="T122:T123"/>
    <mergeCell ref="U122:V123"/>
    <mergeCell ref="AI122:AJ123"/>
    <mergeCell ref="W122:W123"/>
    <mergeCell ref="X122:Y123"/>
    <mergeCell ref="Z122:AA123"/>
    <mergeCell ref="AB122:AC123"/>
    <mergeCell ref="AD122:AE123"/>
    <mergeCell ref="AF122:AH123"/>
    <mergeCell ref="B126:G127"/>
    <mergeCell ref="H126:H127"/>
    <mergeCell ref="I126:J127"/>
    <mergeCell ref="K126:K127"/>
    <mergeCell ref="L126:M127"/>
    <mergeCell ref="N126:N127"/>
    <mergeCell ref="O126:P127"/>
    <mergeCell ref="Q126:Q127"/>
    <mergeCell ref="U124:V125"/>
    <mergeCell ref="AF124:AH125"/>
    <mergeCell ref="A124:A125"/>
    <mergeCell ref="B124:G125"/>
    <mergeCell ref="H124:H125"/>
    <mergeCell ref="I124:J125"/>
    <mergeCell ref="K124:K125"/>
    <mergeCell ref="L124:M125"/>
    <mergeCell ref="N124:S125"/>
    <mergeCell ref="T124:T125"/>
    <mergeCell ref="A131:A132"/>
    <mergeCell ref="B131:G132"/>
    <mergeCell ref="H131:M132"/>
    <mergeCell ref="N131:N132"/>
    <mergeCell ref="O131:P132"/>
    <mergeCell ref="Q131:Q132"/>
    <mergeCell ref="R131:S132"/>
    <mergeCell ref="T131:T132"/>
    <mergeCell ref="AI126:AJ127"/>
    <mergeCell ref="B129:G130"/>
    <mergeCell ref="H129:M130"/>
    <mergeCell ref="N129:S130"/>
    <mergeCell ref="T129:Y130"/>
    <mergeCell ref="Z129:AE130"/>
    <mergeCell ref="AF129:AG130"/>
    <mergeCell ref="AH129:AI130"/>
    <mergeCell ref="AJ129:AK130"/>
    <mergeCell ref="R126:S127"/>
    <mergeCell ref="T126:Y127"/>
    <mergeCell ref="Z126:AA127"/>
    <mergeCell ref="AB126:AC127"/>
    <mergeCell ref="AD126:AE127"/>
    <mergeCell ref="AF126:AH127"/>
    <mergeCell ref="A126:A127"/>
    <mergeCell ref="AO131:AP132"/>
    <mergeCell ref="U131:V132"/>
    <mergeCell ref="W131:W132"/>
    <mergeCell ref="X131:Y132"/>
    <mergeCell ref="Z131:Z132"/>
    <mergeCell ref="AA131:AB132"/>
    <mergeCell ref="AC131:AC132"/>
    <mergeCell ref="AL129:AN130"/>
    <mergeCell ref="AO129:AP130"/>
    <mergeCell ref="H133:H134"/>
    <mergeCell ref="I133:J134"/>
    <mergeCell ref="K133:K134"/>
    <mergeCell ref="L133:M134"/>
    <mergeCell ref="AD131:AE132"/>
    <mergeCell ref="AF131:AG132"/>
    <mergeCell ref="AH131:AI132"/>
    <mergeCell ref="AJ131:AK132"/>
    <mergeCell ref="AL131:AN132"/>
    <mergeCell ref="AL133:AN134"/>
    <mergeCell ref="AO133:AP134"/>
    <mergeCell ref="A135:A136"/>
    <mergeCell ref="B135:G136"/>
    <mergeCell ref="H135:H136"/>
    <mergeCell ref="I135:J136"/>
    <mergeCell ref="K135:K136"/>
    <mergeCell ref="L135:M136"/>
    <mergeCell ref="N135:N136"/>
    <mergeCell ref="O135:P136"/>
    <mergeCell ref="AA133:AB134"/>
    <mergeCell ref="AC133:AC134"/>
    <mergeCell ref="AD133:AE134"/>
    <mergeCell ref="AF133:AG134"/>
    <mergeCell ref="AH133:AI134"/>
    <mergeCell ref="AJ133:AK134"/>
    <mergeCell ref="N133:S134"/>
    <mergeCell ref="T133:T134"/>
    <mergeCell ref="U133:V134"/>
    <mergeCell ref="W133:W134"/>
    <mergeCell ref="X133:Y134"/>
    <mergeCell ref="Z133:Z134"/>
    <mergeCell ref="A133:A134"/>
    <mergeCell ref="B133:G134"/>
    <mergeCell ref="AJ135:AK136"/>
    <mergeCell ref="AL135:AN136"/>
    <mergeCell ref="AO135:AP136"/>
    <mergeCell ref="Q135:Q136"/>
    <mergeCell ref="R135:S136"/>
    <mergeCell ref="T135:Y136"/>
    <mergeCell ref="Z135:Z136"/>
    <mergeCell ref="AA135:AB136"/>
    <mergeCell ref="AC135:AC136"/>
    <mergeCell ref="A137:A138"/>
    <mergeCell ref="B137:G138"/>
    <mergeCell ref="H137:H138"/>
    <mergeCell ref="I137:J138"/>
    <mergeCell ref="K137:K138"/>
    <mergeCell ref="L137:M138"/>
    <mergeCell ref="AD135:AE136"/>
    <mergeCell ref="AF135:AG136"/>
    <mergeCell ref="AH135:AI136"/>
    <mergeCell ref="Z141:AA141"/>
    <mergeCell ref="AL137:AN138"/>
    <mergeCell ref="AO137:AP138"/>
    <mergeCell ref="B140:I141"/>
    <mergeCell ref="K140:T141"/>
    <mergeCell ref="U140:V141"/>
    <mergeCell ref="W140:X140"/>
    <mergeCell ref="Z140:AA140"/>
    <mergeCell ref="AB140:AC141"/>
    <mergeCell ref="AD140:AM141"/>
    <mergeCell ref="W141:X141"/>
    <mergeCell ref="W137:W138"/>
    <mergeCell ref="X137:Y138"/>
    <mergeCell ref="Z137:AE138"/>
    <mergeCell ref="AF137:AG138"/>
    <mergeCell ref="AH137:AI138"/>
    <mergeCell ref="AJ137:AK138"/>
    <mergeCell ref="N137:N138"/>
    <mergeCell ref="O137:P138"/>
    <mergeCell ref="Q137:Q138"/>
    <mergeCell ref="R137:S138"/>
    <mergeCell ref="T137:T138"/>
    <mergeCell ref="U137:V138"/>
  </mergeCells>
  <phoneticPr fontId="3"/>
  <printOptions horizontalCentered="1"/>
  <pageMargins left="0" right="0" top="0.59055118110236227" bottom="0.19685039370078741" header="0" footer="0"/>
  <pageSetup paperSize="9" scale="95" orientation="portrait" r:id="rId1"/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O348"/>
  <sheetViews>
    <sheetView tabSelected="1" view="pageBreakPreview" zoomScaleNormal="100" zoomScaleSheetLayoutView="100" workbookViewId="0">
      <selection sqref="A1:AH1"/>
    </sheetView>
  </sheetViews>
  <sheetFormatPr defaultColWidth="2.875" defaultRowHeight="13.5"/>
  <cols>
    <col min="1" max="33" width="2.875" customWidth="1"/>
    <col min="36" max="36" width="9.5" bestFit="1" customWidth="1"/>
  </cols>
  <sheetData>
    <row r="1" spans="1:34" ht="18.600000000000001" customHeight="1">
      <c r="A1" s="218" t="s">
        <v>344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19"/>
    </row>
    <row r="2" spans="1:34" ht="18.600000000000001" customHeight="1">
      <c r="A2" s="202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19"/>
    </row>
    <row r="3" spans="1:34" ht="11.45" customHeight="1" thickBot="1">
      <c r="A3" s="32"/>
    </row>
    <row r="4" spans="1:34" ht="10.15" customHeight="1" thickBot="1">
      <c r="A4" s="59"/>
      <c r="B4" s="313" t="s">
        <v>167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281"/>
      <c r="N4" s="60"/>
      <c r="O4" s="60"/>
      <c r="V4" s="270">
        <v>1</v>
      </c>
      <c r="W4" s="487" t="s">
        <v>158</v>
      </c>
      <c r="X4" s="488"/>
      <c r="Y4" s="500" t="s">
        <v>43</v>
      </c>
      <c r="Z4" s="501"/>
      <c r="AA4" s="501"/>
      <c r="AB4" s="501"/>
      <c r="AC4" s="501"/>
      <c r="AD4" s="502"/>
      <c r="AE4" s="410" t="s">
        <v>12</v>
      </c>
      <c r="AF4" s="411"/>
      <c r="AG4" s="412"/>
    </row>
    <row r="5" spans="1:34" ht="10.15" customHeight="1" thickTop="1" thickBot="1">
      <c r="A5" s="20"/>
      <c r="B5" s="493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494"/>
      <c r="N5" s="60"/>
      <c r="O5" s="60"/>
      <c r="R5" s="576">
        <v>3</v>
      </c>
      <c r="S5" s="575">
        <v>0</v>
      </c>
      <c r="T5" s="511"/>
      <c r="U5" s="510"/>
      <c r="V5" s="270"/>
      <c r="W5" s="489"/>
      <c r="X5" s="490"/>
      <c r="Y5" s="503"/>
      <c r="Z5" s="504"/>
      <c r="AA5" s="504"/>
      <c r="AB5" s="504"/>
      <c r="AC5" s="504"/>
      <c r="AD5" s="505"/>
      <c r="AE5" s="413"/>
      <c r="AF5" s="414"/>
      <c r="AG5" s="415"/>
    </row>
    <row r="6" spans="1:34" ht="10.15" customHeight="1">
      <c r="A6" s="20"/>
      <c r="B6" s="493" t="s">
        <v>168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494"/>
      <c r="N6" s="60"/>
      <c r="O6" s="60"/>
      <c r="P6" s="152"/>
      <c r="Q6" s="32"/>
      <c r="R6" s="576"/>
      <c r="S6" s="576"/>
      <c r="T6" s="61"/>
      <c r="U6" s="32"/>
      <c r="V6" s="32"/>
      <c r="W6" s="62"/>
      <c r="X6" s="63"/>
      <c r="Y6" s="63"/>
      <c r="AG6" s="20"/>
    </row>
    <row r="7" spans="1:34" ht="10.15" customHeight="1" thickBot="1">
      <c r="A7" s="20"/>
      <c r="B7" s="282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283"/>
      <c r="N7" s="60"/>
      <c r="O7" s="60"/>
      <c r="P7" s="158"/>
      <c r="Q7" s="32"/>
      <c r="R7" s="151" t="s">
        <v>360</v>
      </c>
      <c r="S7" s="72"/>
      <c r="T7" s="474" t="s">
        <v>169</v>
      </c>
      <c r="U7" s="32"/>
      <c r="V7" s="32"/>
      <c r="W7" s="65"/>
      <c r="X7" s="66"/>
      <c r="Y7" s="66"/>
      <c r="Z7" s="32"/>
      <c r="AA7" s="32"/>
      <c r="AB7" s="32"/>
      <c r="AC7" s="32"/>
      <c r="AD7" s="32"/>
      <c r="AE7" s="32"/>
      <c r="AF7" s="32"/>
      <c r="AG7" s="20"/>
    </row>
    <row r="8" spans="1:34" ht="10.15" customHeight="1" thickTop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32"/>
      <c r="P8" s="575">
        <v>0</v>
      </c>
      <c r="Q8" s="511"/>
      <c r="R8" s="578" t="s">
        <v>361</v>
      </c>
      <c r="S8" s="568"/>
      <c r="T8" s="507"/>
      <c r="U8" s="32"/>
      <c r="V8" s="65"/>
      <c r="W8" s="68"/>
      <c r="X8" s="67"/>
      <c r="Y8" s="20"/>
      <c r="Z8" s="20"/>
      <c r="AA8" s="20"/>
      <c r="AB8" s="20"/>
      <c r="AC8" s="20"/>
      <c r="AD8" s="20"/>
      <c r="AE8" s="34"/>
      <c r="AF8" s="42"/>
      <c r="AG8" s="20"/>
    </row>
    <row r="9" spans="1:34" ht="10.15" customHeight="1">
      <c r="H9" s="32"/>
      <c r="I9" s="32"/>
      <c r="J9" s="32"/>
      <c r="K9" s="32"/>
      <c r="L9" s="32"/>
      <c r="M9" s="495"/>
      <c r="N9" s="32"/>
      <c r="O9" s="32"/>
      <c r="P9" s="576"/>
      <c r="Q9" s="50"/>
      <c r="R9" s="575">
        <v>4</v>
      </c>
      <c r="S9" s="575">
        <v>0</v>
      </c>
      <c r="T9" s="569"/>
      <c r="U9" s="32"/>
      <c r="V9" s="65"/>
      <c r="W9" s="67"/>
      <c r="X9" s="67"/>
      <c r="Y9" s="20"/>
      <c r="Z9" s="20"/>
      <c r="AA9" s="20"/>
      <c r="AB9" s="20"/>
      <c r="AC9" s="20"/>
      <c r="AD9" s="20"/>
      <c r="AE9" s="34"/>
      <c r="AF9" s="42"/>
      <c r="AG9" s="20"/>
    </row>
    <row r="10" spans="1:34" ht="10.15" customHeight="1" thickBot="1">
      <c r="H10" s="49"/>
      <c r="I10" s="32"/>
      <c r="J10" s="32"/>
      <c r="K10" s="32"/>
      <c r="L10" s="32"/>
      <c r="M10" s="495"/>
      <c r="N10" s="32"/>
      <c r="O10" s="154"/>
      <c r="P10" s="32"/>
      <c r="Q10" s="70"/>
      <c r="R10" s="575"/>
      <c r="S10" s="576"/>
      <c r="T10" s="567"/>
      <c r="U10" s="32"/>
      <c r="V10" s="476">
        <v>2</v>
      </c>
      <c r="W10" s="477" t="s">
        <v>115</v>
      </c>
      <c r="X10" s="491"/>
      <c r="Y10" s="431" t="s">
        <v>350</v>
      </c>
      <c r="Z10" s="168"/>
      <c r="AA10" s="168"/>
      <c r="AB10" s="168"/>
      <c r="AC10" s="168"/>
      <c r="AD10" s="169"/>
      <c r="AE10" s="20"/>
      <c r="AF10" s="32"/>
      <c r="AG10" s="20"/>
    </row>
    <row r="11" spans="1:34" ht="10.15" customHeight="1" thickTop="1" thickBot="1">
      <c r="C11" s="32"/>
      <c r="D11" s="20"/>
      <c r="E11" s="32"/>
      <c r="F11" s="32"/>
      <c r="G11" s="32"/>
      <c r="H11" s="71"/>
      <c r="I11" s="32"/>
      <c r="J11" s="20"/>
      <c r="K11" s="32"/>
      <c r="L11" s="32"/>
      <c r="M11" s="20"/>
      <c r="N11" s="32"/>
      <c r="O11" s="154"/>
      <c r="P11" s="72"/>
      <c r="Q11" s="474" t="s">
        <v>94</v>
      </c>
      <c r="R11" s="32"/>
      <c r="T11" s="509"/>
      <c r="U11" s="510"/>
      <c r="V11" s="476"/>
      <c r="W11" s="479"/>
      <c r="X11" s="492"/>
      <c r="Y11" s="481"/>
      <c r="Z11" s="171"/>
      <c r="AA11" s="171"/>
      <c r="AB11" s="171"/>
      <c r="AC11" s="171"/>
      <c r="AD11" s="172"/>
      <c r="AE11" s="20"/>
      <c r="AF11" s="32"/>
      <c r="AG11" s="20"/>
    </row>
    <row r="12" spans="1:34" ht="10.15" customHeight="1" thickTop="1">
      <c r="C12" s="32"/>
      <c r="D12" s="20"/>
      <c r="E12" s="32"/>
      <c r="F12" s="32"/>
      <c r="G12" s="32"/>
      <c r="H12" s="32"/>
      <c r="I12" s="32"/>
      <c r="J12" s="575">
        <v>3</v>
      </c>
      <c r="K12" s="515"/>
      <c r="L12" s="516"/>
      <c r="M12" s="510"/>
      <c r="N12" s="510"/>
      <c r="O12" s="541"/>
      <c r="P12" s="513"/>
      <c r="Q12" s="507"/>
      <c r="R12" s="32"/>
      <c r="S12" s="32"/>
      <c r="T12" s="73"/>
      <c r="U12" s="32"/>
      <c r="V12" s="32"/>
      <c r="W12" s="65"/>
      <c r="X12" s="67"/>
      <c r="Y12" s="67"/>
      <c r="Z12" s="20"/>
      <c r="AA12" s="20"/>
      <c r="AB12" s="20"/>
      <c r="AC12" s="20"/>
      <c r="AD12" s="20"/>
      <c r="AE12" s="32"/>
      <c r="AG12" s="20"/>
    </row>
    <row r="13" spans="1:34" ht="10.15" customHeight="1">
      <c r="C13" s="32"/>
      <c r="D13" s="20"/>
      <c r="E13" s="32"/>
      <c r="F13" s="32"/>
      <c r="G13" s="32"/>
      <c r="H13" s="32"/>
      <c r="I13" s="32"/>
      <c r="J13" s="576"/>
      <c r="K13" s="537"/>
      <c r="L13" s="71"/>
      <c r="M13" s="32"/>
      <c r="N13" s="32"/>
      <c r="O13" s="154"/>
      <c r="P13" s="508"/>
      <c r="Q13" s="73"/>
      <c r="R13" s="32"/>
      <c r="S13" s="32"/>
      <c r="T13" s="73"/>
      <c r="U13" s="32"/>
      <c r="V13" s="32"/>
      <c r="W13" s="65"/>
      <c r="X13" s="67"/>
      <c r="Y13" s="67"/>
      <c r="Z13" s="20"/>
      <c r="AA13" s="20"/>
      <c r="AB13" s="20"/>
      <c r="AC13" s="20"/>
      <c r="AD13" s="20"/>
      <c r="AE13" s="32"/>
    </row>
    <row r="14" spans="1:34" ht="10.15" customHeight="1" thickBot="1">
      <c r="C14" s="32"/>
      <c r="D14" s="20"/>
      <c r="E14" s="32"/>
      <c r="F14" s="32"/>
      <c r="G14" s="32"/>
      <c r="H14" s="32"/>
      <c r="I14" s="32"/>
      <c r="J14" s="518"/>
      <c r="K14" s="32"/>
      <c r="L14" s="32"/>
      <c r="M14" s="32"/>
      <c r="N14" s="32"/>
      <c r="O14" s="32"/>
      <c r="P14" s="514"/>
      <c r="Q14" s="73"/>
      <c r="R14" s="32"/>
      <c r="S14" s="495" t="s">
        <v>348</v>
      </c>
      <c r="T14" s="219"/>
      <c r="U14" s="219"/>
      <c r="V14" s="219"/>
      <c r="W14" s="68"/>
      <c r="X14" s="67"/>
      <c r="Y14" s="20"/>
      <c r="Z14" s="20"/>
      <c r="AA14" s="20"/>
      <c r="AB14" s="20"/>
      <c r="AC14" s="20"/>
      <c r="AD14" s="20"/>
      <c r="AE14" s="34"/>
      <c r="AF14" s="51"/>
    </row>
    <row r="15" spans="1:34" ht="10.15" customHeight="1" thickTop="1">
      <c r="C15" s="32"/>
      <c r="D15" s="20"/>
      <c r="E15" s="32"/>
      <c r="F15" s="32"/>
      <c r="G15" s="32"/>
      <c r="H15" s="32"/>
      <c r="I15" s="32"/>
      <c r="J15" s="518"/>
      <c r="K15" s="32"/>
      <c r="L15" s="32"/>
      <c r="M15" s="32"/>
      <c r="N15" s="575">
        <v>7</v>
      </c>
      <c r="O15" s="571"/>
      <c r="P15" s="577">
        <v>1</v>
      </c>
      <c r="Q15" s="570"/>
      <c r="R15" s="529"/>
      <c r="S15" s="219"/>
      <c r="T15" s="219"/>
      <c r="U15" s="219"/>
      <c r="V15" s="219"/>
      <c r="W15" s="67"/>
      <c r="X15" s="67"/>
      <c r="Y15" s="20"/>
      <c r="Z15" s="20"/>
      <c r="AA15" s="20"/>
      <c r="AB15" s="20"/>
      <c r="AC15" s="20"/>
      <c r="AD15" s="20"/>
      <c r="AE15" s="34"/>
      <c r="AF15" s="51"/>
      <c r="AG15" s="20"/>
    </row>
    <row r="16" spans="1:34" ht="10.15" customHeight="1" thickBot="1">
      <c r="C16" s="32"/>
      <c r="D16" s="20"/>
      <c r="E16" s="32"/>
      <c r="F16" s="32"/>
      <c r="G16" s="32"/>
      <c r="H16" s="32"/>
      <c r="I16" s="32"/>
      <c r="J16" s="518"/>
      <c r="K16" s="32"/>
      <c r="L16" s="32"/>
      <c r="M16" s="32"/>
      <c r="N16" s="576"/>
      <c r="O16" s="572"/>
      <c r="P16" s="575"/>
      <c r="Q16" s="567"/>
      <c r="R16" s="32"/>
      <c r="S16" s="32"/>
      <c r="T16" s="73"/>
      <c r="U16" s="32"/>
      <c r="V16" s="476">
        <v>3</v>
      </c>
      <c r="W16" s="477" t="s">
        <v>117</v>
      </c>
      <c r="X16" s="491"/>
      <c r="Y16" s="431" t="s">
        <v>5</v>
      </c>
      <c r="Z16" s="168"/>
      <c r="AA16" s="168"/>
      <c r="AB16" s="168"/>
      <c r="AC16" s="168"/>
      <c r="AD16" s="169"/>
      <c r="AE16" s="32"/>
      <c r="AF16" s="34"/>
      <c r="AG16" s="20"/>
    </row>
    <row r="17" spans="1:33" ht="10.15" customHeight="1" thickTop="1">
      <c r="A17" s="75"/>
      <c r="B17" s="23"/>
      <c r="C17" s="20"/>
      <c r="D17" s="20"/>
      <c r="E17" s="20"/>
      <c r="F17" s="20"/>
      <c r="G17" s="20"/>
      <c r="H17" s="20"/>
      <c r="I17" s="20"/>
      <c r="J17" s="518"/>
      <c r="K17" s="34"/>
      <c r="L17" s="32"/>
      <c r="M17" s="58"/>
      <c r="N17" s="530"/>
      <c r="O17" s="34"/>
      <c r="P17" s="20"/>
      <c r="Q17" s="512"/>
      <c r="R17" s="512"/>
      <c r="S17" s="512"/>
      <c r="T17" s="512"/>
      <c r="U17" s="512"/>
      <c r="V17" s="476"/>
      <c r="W17" s="479"/>
      <c r="X17" s="492"/>
      <c r="Y17" s="481"/>
      <c r="Z17" s="171"/>
      <c r="AA17" s="171"/>
      <c r="AB17" s="171"/>
      <c r="AC17" s="171"/>
      <c r="AD17" s="172"/>
      <c r="AE17" s="60"/>
      <c r="AF17" s="34"/>
      <c r="AG17" s="20"/>
    </row>
    <row r="18" spans="1:33" ht="10.15" customHeight="1">
      <c r="A18" s="23"/>
      <c r="B18" s="20"/>
      <c r="C18" s="20"/>
      <c r="D18" s="20"/>
      <c r="E18" s="20"/>
      <c r="F18" s="20"/>
      <c r="G18" s="20"/>
      <c r="H18" s="20"/>
      <c r="I18" s="20"/>
      <c r="J18" s="518"/>
      <c r="K18" s="34"/>
      <c r="L18" s="32"/>
      <c r="M18" s="58"/>
      <c r="N18" s="531"/>
      <c r="O18" s="34"/>
      <c r="P18" s="20"/>
      <c r="Q18" s="20"/>
      <c r="R18" s="20"/>
      <c r="S18" s="20"/>
      <c r="T18" s="20"/>
      <c r="U18" s="20"/>
      <c r="V18" s="20"/>
      <c r="W18" s="20"/>
      <c r="X18" s="66"/>
      <c r="Y18" s="66"/>
      <c r="Z18" s="60"/>
      <c r="AA18" s="60"/>
      <c r="AB18" s="60"/>
      <c r="AC18" s="60"/>
      <c r="AD18" s="60"/>
      <c r="AE18" s="60"/>
      <c r="AF18" s="34"/>
      <c r="AG18" s="20"/>
    </row>
    <row r="19" spans="1:33" ht="10.15" customHeight="1" thickBot="1">
      <c r="A19" s="558" t="s">
        <v>367</v>
      </c>
      <c r="B19" s="558"/>
      <c r="C19" s="558"/>
      <c r="D19" s="497" t="s">
        <v>352</v>
      </c>
      <c r="E19" s="497"/>
      <c r="F19" s="497"/>
      <c r="G19" s="497"/>
      <c r="H19" s="497"/>
      <c r="I19" s="497"/>
      <c r="J19" s="519"/>
      <c r="K19" s="517" t="s">
        <v>284</v>
      </c>
      <c r="L19" s="32"/>
      <c r="M19" s="58"/>
      <c r="N19" s="532"/>
      <c r="O19" s="482" t="s">
        <v>171</v>
      </c>
      <c r="P19" s="484" t="s">
        <v>172</v>
      </c>
      <c r="Q19" s="485"/>
      <c r="R19" s="485"/>
      <c r="S19" s="485"/>
      <c r="T19" s="485"/>
      <c r="U19" s="486"/>
      <c r="V19" s="32"/>
      <c r="W19" s="65"/>
      <c r="X19" s="66"/>
      <c r="Y19" s="60"/>
      <c r="Z19" s="60"/>
      <c r="AA19" s="60"/>
      <c r="AB19" s="60"/>
      <c r="AC19" s="60"/>
      <c r="AD19" s="60"/>
      <c r="AE19" s="20"/>
      <c r="AF19" s="34"/>
      <c r="AG19" s="20"/>
    </row>
    <row r="20" spans="1:33" ht="10.15" customHeight="1" thickTop="1">
      <c r="A20" s="559"/>
      <c r="B20" s="559"/>
      <c r="C20" s="559"/>
      <c r="D20" s="499"/>
      <c r="E20" s="499"/>
      <c r="F20" s="499"/>
      <c r="G20" s="499"/>
      <c r="H20" s="499"/>
      <c r="I20" s="499"/>
      <c r="J20" s="74"/>
      <c r="K20" s="475"/>
      <c r="L20" s="32"/>
      <c r="M20" s="58"/>
      <c r="N20" s="74"/>
      <c r="O20" s="483"/>
      <c r="P20" s="277"/>
      <c r="Q20" s="278"/>
      <c r="R20" s="278"/>
      <c r="S20" s="278"/>
      <c r="T20" s="278"/>
      <c r="U20" s="279"/>
      <c r="V20" s="65"/>
      <c r="W20" s="68"/>
      <c r="X20" s="67"/>
      <c r="Y20" s="60"/>
      <c r="Z20" s="60"/>
      <c r="AA20" s="60"/>
      <c r="AB20" s="60"/>
      <c r="AC20" s="60"/>
      <c r="AD20" s="60"/>
      <c r="AE20" s="20"/>
      <c r="AF20" s="34"/>
      <c r="AG20" s="20"/>
    </row>
    <row r="21" spans="1:33" ht="10.15" customHeight="1">
      <c r="A21" s="560"/>
      <c r="B21" s="560"/>
      <c r="C21" s="560"/>
      <c r="D21" s="565"/>
      <c r="E21" s="565"/>
      <c r="F21" s="565"/>
      <c r="G21" s="565"/>
      <c r="H21" s="157"/>
      <c r="I21" s="157"/>
      <c r="J21" s="74"/>
      <c r="K21" s="50"/>
      <c r="L21" s="49"/>
      <c r="M21" s="32"/>
      <c r="N21" s="32"/>
      <c r="O21" s="50"/>
      <c r="P21" s="49"/>
      <c r="Q21" s="73"/>
      <c r="R21" s="32"/>
      <c r="S21" s="32"/>
      <c r="T21" s="73"/>
      <c r="U21" s="32"/>
      <c r="V21" s="65"/>
      <c r="W21" s="67"/>
      <c r="X21" s="67"/>
      <c r="Y21" s="20"/>
      <c r="Z21" s="20"/>
      <c r="AA21" s="20"/>
      <c r="AB21" s="20"/>
      <c r="AC21" s="20"/>
      <c r="AD21" s="20"/>
      <c r="AE21" s="34"/>
      <c r="AF21" s="20"/>
      <c r="AG21" s="20"/>
    </row>
    <row r="22" spans="1:33" ht="10.15" customHeight="1" thickBot="1">
      <c r="A22" s="558" t="s">
        <v>366</v>
      </c>
      <c r="B22" s="558"/>
      <c r="C22" s="558"/>
      <c r="D22" s="497" t="s">
        <v>351</v>
      </c>
      <c r="E22" s="497"/>
      <c r="F22" s="497"/>
      <c r="G22" s="497"/>
      <c r="H22" s="497"/>
      <c r="I22" s="497"/>
      <c r="J22" s="74"/>
      <c r="K22" s="50"/>
      <c r="L22" s="49"/>
      <c r="M22" s="32"/>
      <c r="N22" s="32"/>
      <c r="O22" s="50"/>
      <c r="P22" s="20"/>
      <c r="Q22" s="34"/>
      <c r="R22" s="32"/>
      <c r="S22" s="32"/>
      <c r="T22" s="34"/>
      <c r="U22" s="32"/>
      <c r="V22" s="476">
        <v>4</v>
      </c>
      <c r="W22" s="477" t="s">
        <v>138</v>
      </c>
      <c r="X22" s="491"/>
      <c r="Y22" s="431" t="s">
        <v>49</v>
      </c>
      <c r="Z22" s="168"/>
      <c r="AA22" s="168"/>
      <c r="AB22" s="168"/>
      <c r="AC22" s="168"/>
      <c r="AD22" s="169"/>
      <c r="AE22" s="20"/>
      <c r="AF22" s="20"/>
      <c r="AG22" s="20"/>
    </row>
    <row r="23" spans="1:33" ht="10.15" customHeight="1" thickTop="1">
      <c r="A23" s="559"/>
      <c r="B23" s="559"/>
      <c r="C23" s="559"/>
      <c r="D23" s="499"/>
      <c r="E23" s="499"/>
      <c r="F23" s="499"/>
      <c r="G23" s="499"/>
      <c r="H23" s="499"/>
      <c r="I23" s="499"/>
      <c r="J23" s="74"/>
      <c r="K23" s="50"/>
      <c r="L23" s="32"/>
      <c r="M23" s="32"/>
      <c r="N23" s="575">
        <v>0</v>
      </c>
      <c r="O23" s="50"/>
      <c r="P23" s="575">
        <v>3</v>
      </c>
      <c r="Q23" s="573"/>
      <c r="R23" s="512"/>
      <c r="S23" s="512"/>
      <c r="T23" s="521"/>
      <c r="U23" s="510"/>
      <c r="V23" s="476"/>
      <c r="W23" s="479"/>
      <c r="X23" s="492"/>
      <c r="Y23" s="481"/>
      <c r="Z23" s="171"/>
      <c r="AA23" s="171"/>
      <c r="AB23" s="171"/>
      <c r="AC23" s="171"/>
      <c r="AD23" s="172"/>
      <c r="AE23" s="20"/>
      <c r="AF23" s="20"/>
      <c r="AG23" s="20"/>
    </row>
    <row r="24" spans="1:33" ht="10.15" customHeight="1" thickBot="1">
      <c r="A24" s="149"/>
      <c r="B24" s="149"/>
      <c r="C24" s="154"/>
      <c r="D24" s="157"/>
      <c r="E24" s="157"/>
      <c r="F24" s="157"/>
      <c r="G24" s="157"/>
      <c r="H24" s="566"/>
      <c r="I24" s="157"/>
      <c r="J24" s="20"/>
      <c r="K24" s="50"/>
      <c r="L24" s="32"/>
      <c r="M24" s="32"/>
      <c r="N24" s="576"/>
      <c r="O24" s="50"/>
      <c r="P24" s="576"/>
      <c r="Q24" s="574"/>
      <c r="R24" s="159"/>
      <c r="S24" s="495" t="s">
        <v>368</v>
      </c>
      <c r="T24" s="219"/>
      <c r="U24" s="219"/>
      <c r="V24" s="219"/>
      <c r="W24" s="65"/>
      <c r="X24" s="67"/>
      <c r="Y24" s="67"/>
      <c r="Z24" s="20"/>
      <c r="AA24" s="20"/>
      <c r="AB24" s="20"/>
      <c r="AC24" s="20"/>
      <c r="AD24" s="20"/>
      <c r="AE24" s="34"/>
      <c r="AF24" s="20"/>
      <c r="AG24" s="20"/>
    </row>
    <row r="25" spans="1:33" ht="10.15" customHeight="1" thickTop="1">
      <c r="A25" s="558" t="s">
        <v>200</v>
      </c>
      <c r="B25" s="558"/>
      <c r="C25" s="558"/>
      <c r="D25" s="497" t="s">
        <v>354</v>
      </c>
      <c r="E25" s="497"/>
      <c r="F25" s="497"/>
      <c r="G25" s="497"/>
      <c r="H25" s="497"/>
      <c r="I25" s="497"/>
      <c r="J25" s="32"/>
      <c r="K25" s="50"/>
      <c r="L25" s="32"/>
      <c r="M25" s="32"/>
      <c r="N25" s="32"/>
      <c r="O25" s="529"/>
      <c r="P25" s="533"/>
      <c r="Q25" s="534"/>
      <c r="R25" s="535"/>
      <c r="S25" s="219"/>
      <c r="T25" s="219"/>
      <c r="U25" s="219"/>
      <c r="V25" s="219"/>
      <c r="W25" s="65"/>
      <c r="X25" s="67"/>
      <c r="Y25" s="67"/>
      <c r="Z25" s="20"/>
      <c r="AA25" s="20"/>
      <c r="AB25" s="20"/>
      <c r="AC25" s="20"/>
      <c r="AD25" s="20"/>
      <c r="AE25" s="34"/>
      <c r="AF25" s="20"/>
      <c r="AG25" s="20"/>
    </row>
    <row r="26" spans="1:33" ht="10.15" customHeight="1">
      <c r="A26" s="559"/>
      <c r="B26" s="559"/>
      <c r="C26" s="559"/>
      <c r="D26" s="499"/>
      <c r="E26" s="499"/>
      <c r="F26" s="499"/>
      <c r="G26" s="499"/>
      <c r="H26" s="499"/>
      <c r="I26" s="499"/>
      <c r="J26" s="575">
        <v>0</v>
      </c>
      <c r="K26" s="50"/>
      <c r="L26" s="32"/>
      <c r="M26" s="159"/>
      <c r="N26" s="32"/>
      <c r="O26" s="32"/>
      <c r="P26" s="514"/>
      <c r="Q26" s="522"/>
      <c r="R26" s="65"/>
      <c r="S26" s="20"/>
      <c r="T26" s="73"/>
      <c r="U26" s="32"/>
      <c r="V26" s="65"/>
      <c r="W26" s="68"/>
      <c r="X26" s="67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10.15" customHeight="1" thickBot="1">
      <c r="A27" s="149"/>
      <c r="B27" s="48"/>
      <c r="C27" s="48"/>
      <c r="D27" s="4"/>
      <c r="E27" s="4"/>
      <c r="F27" s="4"/>
      <c r="G27" s="4"/>
      <c r="H27" s="4"/>
      <c r="I27" s="4"/>
      <c r="J27" s="576"/>
      <c r="K27" s="523"/>
      <c r="L27" s="524"/>
      <c r="M27" s="525"/>
      <c r="N27" s="526"/>
      <c r="O27" s="526"/>
      <c r="P27" s="527"/>
      <c r="Q27" s="517" t="s">
        <v>173</v>
      </c>
      <c r="R27" s="65"/>
      <c r="S27" s="20"/>
      <c r="T27" s="34"/>
      <c r="U27" s="32"/>
      <c r="V27" s="65"/>
      <c r="W27" s="67"/>
      <c r="X27" s="67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0.15" customHeight="1" thickTop="1">
      <c r="A28" s="558" t="s">
        <v>201</v>
      </c>
      <c r="B28" s="558"/>
      <c r="C28" s="558"/>
      <c r="D28" s="497" t="s">
        <v>349</v>
      </c>
      <c r="E28" s="497"/>
      <c r="F28" s="497"/>
      <c r="G28" s="497"/>
      <c r="H28" s="497"/>
      <c r="I28" s="497"/>
      <c r="J28" s="20"/>
      <c r="K28" s="20"/>
      <c r="L28" s="20"/>
      <c r="M28" s="20"/>
      <c r="N28" s="32"/>
      <c r="O28" s="32"/>
      <c r="P28" s="32"/>
      <c r="Q28" s="475"/>
      <c r="R28" s="20"/>
      <c r="S28" s="20"/>
      <c r="T28" s="73"/>
      <c r="U28" s="32"/>
      <c r="V28" s="65"/>
      <c r="W28" s="68"/>
      <c r="X28" s="67"/>
      <c r="Y28" s="20"/>
      <c r="Z28" s="20"/>
      <c r="AA28" s="20"/>
      <c r="AB28" s="20"/>
      <c r="AC28" s="20"/>
      <c r="AD28" s="20"/>
      <c r="AE28" s="34"/>
      <c r="AF28" s="20"/>
      <c r="AG28" s="20"/>
    </row>
    <row r="29" spans="1:33" ht="10.15" customHeight="1">
      <c r="A29" s="559"/>
      <c r="B29" s="559"/>
      <c r="C29" s="559"/>
      <c r="D29" s="499"/>
      <c r="E29" s="499"/>
      <c r="F29" s="499"/>
      <c r="G29" s="499"/>
      <c r="H29" s="499"/>
      <c r="I29" s="499"/>
      <c r="J29" s="20"/>
      <c r="K29" s="20"/>
      <c r="L29" s="20"/>
      <c r="M29" s="20"/>
      <c r="N29" s="32"/>
      <c r="O29" s="32"/>
      <c r="P29" s="32"/>
      <c r="Q29" s="61"/>
      <c r="R29" s="20"/>
      <c r="S29" s="20"/>
      <c r="T29" s="34"/>
      <c r="U29" s="20"/>
      <c r="V29" s="65"/>
      <c r="W29" s="67"/>
      <c r="X29" s="67"/>
      <c r="Y29" s="20"/>
      <c r="Z29" s="20"/>
      <c r="AA29" s="20"/>
      <c r="AB29" s="20"/>
      <c r="AC29" s="20"/>
      <c r="AD29" s="20"/>
      <c r="AE29" s="34"/>
      <c r="AF29" s="20"/>
      <c r="AG29" s="20"/>
    </row>
    <row r="30" spans="1:33" ht="10.15" customHeight="1">
      <c r="A30" s="149"/>
      <c r="B30" s="154"/>
      <c r="C30" s="154"/>
      <c r="D30" s="157"/>
      <c r="E30" s="157"/>
      <c r="F30" s="157"/>
      <c r="G30" s="157"/>
      <c r="H30" s="157"/>
      <c r="I30" s="157"/>
      <c r="J30" s="20"/>
      <c r="K30" s="20"/>
      <c r="L30" s="20"/>
      <c r="M30" s="20"/>
      <c r="N30" s="32"/>
      <c r="O30" s="32"/>
      <c r="P30" s="32"/>
      <c r="Q30" s="70"/>
      <c r="R30" s="20"/>
      <c r="S30" s="20"/>
      <c r="T30" s="34"/>
      <c r="U30" s="20"/>
      <c r="V30" s="65"/>
      <c r="W30" s="68"/>
      <c r="X30" s="67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10.15" customHeight="1">
      <c r="A31" s="558" t="s">
        <v>202</v>
      </c>
      <c r="B31" s="558"/>
      <c r="C31" s="558"/>
      <c r="D31" s="497" t="s">
        <v>353</v>
      </c>
      <c r="E31" s="497"/>
      <c r="F31" s="497"/>
      <c r="G31" s="497"/>
      <c r="H31" s="497"/>
      <c r="I31" s="497"/>
      <c r="J31" s="20"/>
      <c r="K31" s="20"/>
      <c r="L31" s="20"/>
      <c r="M31" s="20"/>
      <c r="N31" s="32"/>
      <c r="O31" s="32"/>
      <c r="P31" s="575">
        <v>1</v>
      </c>
      <c r="Q31" s="70"/>
      <c r="R31" s="20"/>
      <c r="S31" s="20"/>
      <c r="T31" s="34"/>
      <c r="U31" s="20"/>
      <c r="V31" s="65"/>
      <c r="W31" s="67"/>
      <c r="X31" s="67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ht="10.15" customHeight="1" thickBot="1">
      <c r="A32" s="559"/>
      <c r="B32" s="559"/>
      <c r="C32" s="559"/>
      <c r="D32" s="499"/>
      <c r="E32" s="499"/>
      <c r="F32" s="499"/>
      <c r="G32" s="499"/>
      <c r="H32" s="499"/>
      <c r="I32" s="499"/>
      <c r="J32" s="20"/>
      <c r="K32" s="20"/>
      <c r="L32" s="20"/>
      <c r="M32" s="20"/>
      <c r="N32" s="32"/>
      <c r="O32" s="32"/>
      <c r="P32" s="576"/>
      <c r="Q32" s="70"/>
      <c r="R32" s="159"/>
      <c r="S32" s="159"/>
      <c r="T32" s="34"/>
      <c r="U32" s="159"/>
      <c r="V32" s="476">
        <v>5</v>
      </c>
      <c r="W32" s="477" t="s">
        <v>139</v>
      </c>
      <c r="X32" s="478"/>
      <c r="Y32" s="431" t="s">
        <v>21</v>
      </c>
      <c r="Z32" s="168"/>
      <c r="AA32" s="168"/>
      <c r="AB32" s="168"/>
      <c r="AC32" s="168"/>
      <c r="AD32" s="169"/>
      <c r="AE32" s="34"/>
      <c r="AF32" s="20"/>
      <c r="AG32" s="20"/>
    </row>
    <row r="33" spans="1:65" ht="10.15" customHeight="1" thickTop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2"/>
      <c r="O33" s="32"/>
      <c r="P33" s="32"/>
      <c r="Q33" s="528"/>
      <c r="R33" s="512"/>
      <c r="S33" s="512"/>
      <c r="T33" s="528"/>
      <c r="U33" s="510"/>
      <c r="V33" s="476"/>
      <c r="W33" s="479"/>
      <c r="X33" s="480"/>
      <c r="Y33" s="481"/>
      <c r="Z33" s="171"/>
      <c r="AA33" s="171"/>
      <c r="AB33" s="171"/>
      <c r="AC33" s="171"/>
      <c r="AD33" s="172"/>
      <c r="AE33" s="34"/>
      <c r="AF33" s="20"/>
      <c r="AG33" s="20"/>
    </row>
    <row r="34" spans="1:65" ht="10.1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32"/>
      <c r="O34" s="32"/>
      <c r="P34" s="32"/>
      <c r="Q34" s="58"/>
      <c r="R34" s="20"/>
      <c r="S34" s="20"/>
      <c r="T34" s="58"/>
      <c r="U34" s="32"/>
      <c r="V34" s="32"/>
      <c r="W34" s="65"/>
      <c r="X34" s="67"/>
      <c r="Y34" s="67"/>
      <c r="Z34" s="20"/>
      <c r="AA34" s="20"/>
      <c r="AB34" s="20"/>
      <c r="AC34" s="20"/>
      <c r="AD34" s="20"/>
      <c r="AE34" s="20"/>
      <c r="AF34" s="20"/>
      <c r="AG34" s="20"/>
    </row>
    <row r="35" spans="1:65" ht="10.1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2"/>
      <c r="O35" s="32"/>
      <c r="P35" s="32"/>
      <c r="Q35" s="58"/>
      <c r="R35" s="20"/>
      <c r="S35" s="20"/>
      <c r="T35" s="58"/>
      <c r="U35" s="32"/>
      <c r="V35" s="32"/>
      <c r="W35" s="65"/>
      <c r="X35" s="67"/>
      <c r="Y35" s="67"/>
      <c r="Z35" s="20"/>
      <c r="AA35" s="20"/>
      <c r="AB35" s="20"/>
      <c r="AC35" s="20"/>
      <c r="AD35" s="20"/>
      <c r="AE35" s="20"/>
      <c r="AF35" s="20"/>
      <c r="AG35" s="20"/>
    </row>
    <row r="36" spans="1:65" ht="10.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0"/>
    </row>
    <row r="37" spans="1:65" ht="11.45" customHeight="1">
      <c r="A37" s="20"/>
      <c r="B37" s="240" t="s">
        <v>174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6"/>
      <c r="W37" s="65"/>
      <c r="X37" s="20"/>
      <c r="Y37" s="20"/>
      <c r="Z37" s="30"/>
      <c r="AA37" s="30"/>
      <c r="AB37" s="30"/>
      <c r="AC37" s="30"/>
      <c r="AD37" s="30"/>
      <c r="AE37" s="30"/>
      <c r="AF37" s="30"/>
      <c r="AG37" s="30"/>
    </row>
    <row r="38" spans="1:65" ht="11.45" customHeight="1">
      <c r="A38" s="20"/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9"/>
      <c r="AG38" s="20"/>
    </row>
    <row r="39" spans="1:6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Y39" s="370" t="s">
        <v>175</v>
      </c>
      <c r="Z39" s="370"/>
      <c r="AA39" s="370"/>
      <c r="AB39" s="370"/>
      <c r="AC39" s="370"/>
      <c r="AD39" s="370"/>
      <c r="AE39" s="370"/>
      <c r="AF39" s="370"/>
      <c r="AG39" s="370"/>
      <c r="AH39" s="388"/>
    </row>
    <row r="40" spans="1:65">
      <c r="A40" s="20"/>
      <c r="B40" s="470" t="s">
        <v>176</v>
      </c>
      <c r="C40" s="445"/>
      <c r="D40" s="445"/>
      <c r="E40" s="446"/>
      <c r="F40" s="462" t="s">
        <v>177</v>
      </c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6"/>
      <c r="AC40" s="471" t="s">
        <v>178</v>
      </c>
      <c r="AD40" s="472"/>
      <c r="AE40" s="472"/>
      <c r="AF40" s="472"/>
      <c r="AG40" s="472"/>
      <c r="AH40" s="473"/>
    </row>
    <row r="41" spans="1:65">
      <c r="B41" s="447"/>
      <c r="C41" s="448"/>
      <c r="D41" s="448"/>
      <c r="E41" s="449"/>
      <c r="F41" s="447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9"/>
      <c r="AC41" s="471" t="s">
        <v>179</v>
      </c>
      <c r="AD41" s="472"/>
      <c r="AE41" s="472"/>
      <c r="AF41" s="472"/>
      <c r="AG41" s="472"/>
      <c r="AH41" s="473"/>
    </row>
    <row r="42" spans="1:65" ht="11.45" customHeight="1"/>
    <row r="43" spans="1:65" ht="13.5" customHeight="1">
      <c r="A43" s="21"/>
      <c r="B43" s="468" t="s">
        <v>169</v>
      </c>
      <c r="C43" s="450" t="s">
        <v>180</v>
      </c>
      <c r="D43" s="450"/>
      <c r="E43" s="451"/>
      <c r="F43" s="241" t="s">
        <v>158</v>
      </c>
      <c r="G43" s="454"/>
      <c r="H43" s="456" t="s">
        <v>43</v>
      </c>
      <c r="I43" s="457"/>
      <c r="J43" s="457"/>
      <c r="K43" s="457"/>
      <c r="L43" s="457"/>
      <c r="M43" s="458"/>
      <c r="N43" s="462">
        <f>IF(OR(P43="",P44=""),"",P43+P44)</f>
        <v>0</v>
      </c>
      <c r="O43" s="463"/>
      <c r="P43" s="45">
        <v>0</v>
      </c>
      <c r="Q43" s="45" t="s">
        <v>269</v>
      </c>
      <c r="R43" s="45">
        <v>0</v>
      </c>
      <c r="S43" s="462">
        <f>IF(OR(R43="",R44=""),"",R43+R44)</f>
        <v>0</v>
      </c>
      <c r="T43" s="463"/>
      <c r="U43" s="437" t="s">
        <v>33</v>
      </c>
      <c r="V43" s="438"/>
      <c r="W43" s="438"/>
      <c r="X43" s="438"/>
      <c r="Y43" s="438"/>
      <c r="Z43" s="439"/>
      <c r="AA43" s="242" t="s">
        <v>115</v>
      </c>
      <c r="AB43" s="243"/>
      <c r="AC43" s="241" t="s">
        <v>285</v>
      </c>
      <c r="AD43" s="242"/>
      <c r="AE43" s="242"/>
      <c r="AF43" s="242"/>
      <c r="AG43" s="242"/>
      <c r="AH43" s="236"/>
      <c r="AJ43" s="48"/>
      <c r="AK43" s="20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49"/>
      <c r="AW43" s="21"/>
      <c r="AX43" s="21"/>
      <c r="AY43" s="21"/>
      <c r="AZ43" s="21"/>
      <c r="BA43" s="78"/>
      <c r="BB43" s="21"/>
      <c r="BC43" s="2"/>
      <c r="BD43" s="2"/>
      <c r="BE43" s="2"/>
      <c r="BF43" s="2"/>
      <c r="BG43" s="2"/>
      <c r="BH43" s="2"/>
      <c r="BI43" s="48"/>
      <c r="BJ43" s="79"/>
      <c r="BK43" s="20"/>
      <c r="BL43" s="20"/>
      <c r="BM43" s="20"/>
    </row>
    <row r="44" spans="1:65" ht="13.5" customHeight="1">
      <c r="A44" s="21"/>
      <c r="B44" s="469"/>
      <c r="C44" s="452"/>
      <c r="D44" s="452"/>
      <c r="E44" s="453"/>
      <c r="F44" s="237"/>
      <c r="G44" s="455"/>
      <c r="H44" s="459"/>
      <c r="I44" s="460"/>
      <c r="J44" s="460"/>
      <c r="K44" s="460"/>
      <c r="L44" s="460"/>
      <c r="M44" s="461"/>
      <c r="N44" s="464"/>
      <c r="O44" s="465"/>
      <c r="P44" s="80">
        <v>0</v>
      </c>
      <c r="Q44" s="81" t="s">
        <v>269</v>
      </c>
      <c r="R44" s="82">
        <v>0</v>
      </c>
      <c r="S44" s="464"/>
      <c r="T44" s="465"/>
      <c r="U44" s="440"/>
      <c r="V44" s="441"/>
      <c r="W44" s="441"/>
      <c r="X44" s="441"/>
      <c r="Y44" s="441"/>
      <c r="Z44" s="442"/>
      <c r="AA44" s="245"/>
      <c r="AB44" s="246"/>
      <c r="AC44" s="244"/>
      <c r="AD44" s="245"/>
      <c r="AE44" s="245"/>
      <c r="AF44" s="245"/>
      <c r="AG44" s="245"/>
      <c r="AH44" s="239"/>
      <c r="AJ44" s="20"/>
      <c r="AK44" s="20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49"/>
      <c r="AW44" s="21"/>
      <c r="AX44" s="21"/>
      <c r="AY44" s="21"/>
      <c r="AZ44" s="21"/>
      <c r="BA44" s="83"/>
      <c r="BB44" s="21"/>
      <c r="BC44" s="2"/>
      <c r="BD44" s="2"/>
      <c r="BE44" s="2"/>
      <c r="BF44" s="2"/>
      <c r="BG44" s="2"/>
      <c r="BH44" s="2"/>
      <c r="BI44" s="79"/>
      <c r="BJ44" s="79"/>
      <c r="BK44" s="20"/>
      <c r="BL44" s="20"/>
      <c r="BM44" s="20"/>
    </row>
    <row r="45" spans="1:65" ht="13.5" customHeight="1">
      <c r="A45" s="20"/>
      <c r="B45" s="84"/>
      <c r="C45" s="29"/>
      <c r="D45" s="29"/>
      <c r="E45" s="29"/>
      <c r="F45" s="29"/>
      <c r="G45" s="85"/>
      <c r="H45" s="85" t="s">
        <v>182</v>
      </c>
      <c r="I45" s="85"/>
      <c r="J45" s="85"/>
      <c r="K45" s="85"/>
      <c r="L45" s="85"/>
      <c r="M45" s="85"/>
      <c r="N45" s="85"/>
      <c r="O45" s="86"/>
      <c r="P45" s="506">
        <v>3</v>
      </c>
      <c r="Q45" s="88" t="s">
        <v>183</v>
      </c>
      <c r="R45" s="87">
        <v>4</v>
      </c>
      <c r="S45" s="86"/>
      <c r="T45" s="85"/>
      <c r="U45" s="85" t="s">
        <v>182</v>
      </c>
      <c r="V45" s="85"/>
      <c r="W45" s="85"/>
      <c r="X45" s="85"/>
      <c r="Y45" s="85"/>
      <c r="Z45" s="85"/>
      <c r="AA45" s="85"/>
      <c r="AB45" s="85"/>
      <c r="AC45" s="89"/>
      <c r="AD45" s="89"/>
      <c r="AE45" s="89"/>
      <c r="AF45" s="89"/>
      <c r="AG45" s="90"/>
      <c r="AH45" s="85"/>
      <c r="AJ45" s="5"/>
      <c r="AK45" s="23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91"/>
      <c r="AX45" s="20"/>
      <c r="AY45" s="21"/>
      <c r="AZ45" s="20"/>
      <c r="BA45" s="91"/>
      <c r="BB45" s="20"/>
      <c r="BC45" s="23"/>
      <c r="BD45" s="20"/>
      <c r="BE45" s="20"/>
      <c r="BF45" s="20"/>
      <c r="BG45" s="20"/>
      <c r="BH45" s="20"/>
      <c r="BI45" s="20"/>
      <c r="BJ45" s="23"/>
      <c r="BK45" s="20"/>
      <c r="BL45" s="20"/>
      <c r="BM45" s="20"/>
    </row>
    <row r="46" spans="1:65" ht="13.5" customHeight="1">
      <c r="A46" s="20"/>
      <c r="B46" s="84"/>
      <c r="C46" s="29"/>
      <c r="D46" s="29"/>
      <c r="E46" s="29"/>
      <c r="F46" s="29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92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9"/>
      <c r="AD46" s="89"/>
      <c r="AE46" s="89"/>
      <c r="AF46" s="89"/>
      <c r="AG46" s="90"/>
      <c r="AH46" s="85"/>
      <c r="AJ46" s="5"/>
      <c r="AK46" s="23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91"/>
      <c r="AX46" s="20"/>
      <c r="AY46" s="21"/>
      <c r="AZ46" s="20"/>
      <c r="BA46" s="91"/>
      <c r="BB46" s="20"/>
      <c r="BC46" s="20"/>
      <c r="BD46" s="20"/>
      <c r="BE46" s="20"/>
      <c r="BF46" s="20"/>
      <c r="BG46" s="20"/>
      <c r="BH46" s="20"/>
      <c r="BI46" s="23"/>
      <c r="BJ46" s="23"/>
      <c r="BK46" s="20"/>
      <c r="BL46" s="20"/>
      <c r="BM46" s="20"/>
    </row>
    <row r="47" spans="1:65" ht="13.5" customHeight="1">
      <c r="A47" s="20"/>
      <c r="B47" s="419" t="s">
        <v>173</v>
      </c>
      <c r="C47" s="450" t="s">
        <v>184</v>
      </c>
      <c r="D47" s="450"/>
      <c r="E47" s="451"/>
      <c r="F47" s="241" t="s">
        <v>138</v>
      </c>
      <c r="G47" s="454"/>
      <c r="H47" s="456" t="s">
        <v>49</v>
      </c>
      <c r="I47" s="457"/>
      <c r="J47" s="457"/>
      <c r="K47" s="457"/>
      <c r="L47" s="457"/>
      <c r="M47" s="458"/>
      <c r="N47" s="462">
        <f>IF(OR(P47="",P48=""),"",P47+P48)</f>
        <v>3</v>
      </c>
      <c r="O47" s="463"/>
      <c r="P47" s="93">
        <v>2</v>
      </c>
      <c r="Q47" s="45" t="s">
        <v>269</v>
      </c>
      <c r="R47" s="93">
        <v>0</v>
      </c>
      <c r="S47" s="462">
        <f>IF(OR(R47="",R48=""),"",R47+R48)</f>
        <v>1</v>
      </c>
      <c r="T47" s="463"/>
      <c r="U47" s="437" t="s">
        <v>21</v>
      </c>
      <c r="V47" s="438"/>
      <c r="W47" s="438"/>
      <c r="X47" s="438"/>
      <c r="Y47" s="438"/>
      <c r="Z47" s="439"/>
      <c r="AA47" s="443" t="s">
        <v>139</v>
      </c>
      <c r="AB47" s="243"/>
      <c r="AC47" s="241" t="s">
        <v>285</v>
      </c>
      <c r="AD47" s="242"/>
      <c r="AE47" s="242"/>
      <c r="AF47" s="242"/>
      <c r="AG47" s="242"/>
      <c r="AH47" s="236"/>
      <c r="AJ47" s="79"/>
      <c r="AK47" s="20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49"/>
      <c r="AW47" s="21"/>
      <c r="AX47" s="21"/>
      <c r="AY47" s="21"/>
      <c r="AZ47" s="21"/>
      <c r="BA47" s="78"/>
      <c r="BB47" s="21"/>
      <c r="BC47" s="94"/>
      <c r="BD47" s="94"/>
      <c r="BE47" s="95"/>
      <c r="BF47" s="95"/>
      <c r="BG47" s="95"/>
      <c r="BH47" s="95"/>
      <c r="BI47" s="79"/>
      <c r="BJ47" s="79"/>
      <c r="BK47" s="20"/>
      <c r="BL47" s="20"/>
      <c r="BM47" s="20"/>
    </row>
    <row r="48" spans="1:65" ht="13.5" customHeight="1">
      <c r="A48" s="20"/>
      <c r="B48" s="421"/>
      <c r="C48" s="452"/>
      <c r="D48" s="452"/>
      <c r="E48" s="453"/>
      <c r="F48" s="237"/>
      <c r="G48" s="455"/>
      <c r="H48" s="459"/>
      <c r="I48" s="460"/>
      <c r="J48" s="460"/>
      <c r="K48" s="460"/>
      <c r="L48" s="460"/>
      <c r="M48" s="461"/>
      <c r="N48" s="464"/>
      <c r="O48" s="465"/>
      <c r="P48" s="88">
        <v>1</v>
      </c>
      <c r="Q48" s="81" t="s">
        <v>269</v>
      </c>
      <c r="R48" s="88">
        <v>1</v>
      </c>
      <c r="S48" s="464"/>
      <c r="T48" s="465"/>
      <c r="U48" s="440"/>
      <c r="V48" s="441"/>
      <c r="W48" s="441"/>
      <c r="X48" s="441"/>
      <c r="Y48" s="441"/>
      <c r="Z48" s="442"/>
      <c r="AA48" s="444"/>
      <c r="AB48" s="246"/>
      <c r="AC48" s="244"/>
      <c r="AD48" s="245"/>
      <c r="AE48" s="245"/>
      <c r="AF48" s="245"/>
      <c r="AG48" s="245"/>
      <c r="AH48" s="239"/>
      <c r="AJ48" s="20"/>
      <c r="AK48" s="20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49"/>
      <c r="AW48" s="21"/>
      <c r="AX48" s="21"/>
      <c r="AY48" s="21"/>
      <c r="AZ48" s="21"/>
      <c r="BA48" s="83"/>
      <c r="BB48" s="21"/>
      <c r="BC48" s="95"/>
      <c r="BD48" s="95"/>
      <c r="BE48" s="95"/>
      <c r="BF48" s="95"/>
      <c r="BG48" s="95"/>
      <c r="BH48" s="95"/>
      <c r="BI48" s="79"/>
      <c r="BJ48" s="79"/>
      <c r="BK48" s="20"/>
      <c r="BL48" s="20"/>
      <c r="BM48" s="20"/>
    </row>
    <row r="49" spans="1:65" ht="13.5" customHeight="1">
      <c r="A49" s="20"/>
      <c r="B49" s="84"/>
      <c r="C49" s="29"/>
      <c r="D49" s="29"/>
      <c r="E49" s="29"/>
      <c r="F49" s="29"/>
      <c r="G49" s="85"/>
      <c r="H49" s="85" t="s">
        <v>182</v>
      </c>
      <c r="I49" s="85"/>
      <c r="J49" s="85"/>
      <c r="K49" s="85"/>
      <c r="L49" s="85"/>
      <c r="M49" s="85"/>
      <c r="N49" s="85"/>
      <c r="O49" s="86"/>
      <c r="P49" s="87"/>
      <c r="Q49" s="88" t="s">
        <v>183</v>
      </c>
      <c r="R49" s="87"/>
      <c r="S49" s="86"/>
      <c r="T49" s="85"/>
      <c r="U49" s="85" t="s">
        <v>182</v>
      </c>
      <c r="V49" s="85"/>
      <c r="W49" s="85"/>
      <c r="X49" s="85"/>
      <c r="Y49" s="85"/>
      <c r="Z49" s="85"/>
      <c r="AA49" s="85"/>
      <c r="AB49" s="85"/>
      <c r="AC49" s="89"/>
      <c r="AD49" s="89"/>
      <c r="AE49" s="89"/>
      <c r="AF49" s="89"/>
      <c r="AG49" s="90"/>
      <c r="AH49" s="85"/>
      <c r="AJ49" s="5"/>
      <c r="AK49" s="23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91"/>
      <c r="AX49" s="20"/>
      <c r="AY49" s="21"/>
      <c r="AZ49" s="20"/>
      <c r="BA49" s="91"/>
      <c r="BB49" s="20"/>
      <c r="BC49" s="23"/>
      <c r="BD49" s="20"/>
      <c r="BE49" s="20"/>
      <c r="BF49" s="20"/>
      <c r="BG49" s="20"/>
      <c r="BH49" s="20"/>
      <c r="BI49" s="23"/>
      <c r="BJ49" s="23"/>
      <c r="BK49" s="20"/>
      <c r="BL49" s="20"/>
      <c r="BM49" s="20"/>
    </row>
    <row r="50" spans="1:65" ht="13.5" customHeight="1">
      <c r="A50" s="20"/>
      <c r="B50" s="84"/>
      <c r="C50" s="29"/>
      <c r="D50" s="29"/>
      <c r="E50" s="29"/>
      <c r="F50" s="29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92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9"/>
      <c r="AD50" s="89"/>
      <c r="AE50" s="89"/>
      <c r="AF50" s="89"/>
      <c r="AG50" s="90"/>
      <c r="AH50" s="85"/>
      <c r="AJ50" s="5"/>
      <c r="AK50" s="23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91"/>
      <c r="AX50" s="20"/>
      <c r="AY50" s="21"/>
      <c r="AZ50" s="20"/>
      <c r="BA50" s="91"/>
      <c r="BB50" s="20"/>
      <c r="BC50" s="20"/>
      <c r="BD50" s="20"/>
      <c r="BE50" s="20"/>
      <c r="BF50" s="20"/>
      <c r="BG50" s="20"/>
      <c r="BH50" s="20"/>
      <c r="BI50" s="23"/>
      <c r="BJ50" s="23"/>
      <c r="BK50" s="20"/>
      <c r="BL50" s="20"/>
      <c r="BM50" s="20"/>
    </row>
    <row r="51" spans="1:65" ht="13.5" customHeight="1">
      <c r="A51" s="20"/>
      <c r="B51" s="419" t="s">
        <v>94</v>
      </c>
      <c r="C51" s="450" t="s">
        <v>186</v>
      </c>
      <c r="D51" s="450"/>
      <c r="E51" s="451"/>
      <c r="F51" s="241" t="s">
        <v>187</v>
      </c>
      <c r="G51" s="454"/>
      <c r="H51" s="456" t="s">
        <v>348</v>
      </c>
      <c r="I51" s="457"/>
      <c r="J51" s="457"/>
      <c r="K51" s="457"/>
      <c r="L51" s="457"/>
      <c r="M51" s="458"/>
      <c r="N51" s="462">
        <f>IF(OR(P51="",P52=""),"",P51+P52)</f>
        <v>0</v>
      </c>
      <c r="O51" s="463"/>
      <c r="P51" s="93">
        <v>0</v>
      </c>
      <c r="Q51" s="45" t="s">
        <v>269</v>
      </c>
      <c r="R51" s="93">
        <v>1</v>
      </c>
      <c r="S51" s="462">
        <f>IF(OR(R51="",R52=""),"",R51+R52)</f>
        <v>1</v>
      </c>
      <c r="T51" s="463"/>
      <c r="U51" s="437" t="s">
        <v>188</v>
      </c>
      <c r="V51" s="438"/>
      <c r="W51" s="438"/>
      <c r="X51" s="438"/>
      <c r="Y51" s="438"/>
      <c r="Z51" s="439"/>
      <c r="AA51" s="443" t="s">
        <v>117</v>
      </c>
      <c r="AB51" s="243"/>
      <c r="AC51" s="241" t="s">
        <v>285</v>
      </c>
      <c r="AD51" s="242"/>
      <c r="AE51" s="242"/>
      <c r="AF51" s="242"/>
      <c r="AG51" s="242"/>
      <c r="AH51" s="236"/>
      <c r="AJ51" s="79"/>
      <c r="AK51" s="2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49"/>
      <c r="AW51" s="21"/>
      <c r="AX51" s="21"/>
      <c r="AY51" s="21"/>
      <c r="AZ51" s="21"/>
      <c r="BA51" s="78"/>
      <c r="BB51" s="21"/>
      <c r="BC51" s="95"/>
      <c r="BD51" s="95"/>
      <c r="BE51" s="95"/>
      <c r="BF51" s="95"/>
      <c r="BG51" s="95"/>
      <c r="BH51" s="95"/>
      <c r="BI51" s="79"/>
      <c r="BJ51" s="79"/>
      <c r="BK51" s="20"/>
      <c r="BL51" s="20"/>
      <c r="BM51" s="20"/>
    </row>
    <row r="52" spans="1:65" ht="13.5" customHeight="1">
      <c r="A52" s="20"/>
      <c r="B52" s="421"/>
      <c r="C52" s="452"/>
      <c r="D52" s="452"/>
      <c r="E52" s="453"/>
      <c r="F52" s="237"/>
      <c r="G52" s="455"/>
      <c r="H52" s="459"/>
      <c r="I52" s="460"/>
      <c r="J52" s="460"/>
      <c r="K52" s="460"/>
      <c r="L52" s="460"/>
      <c r="M52" s="461"/>
      <c r="N52" s="464"/>
      <c r="O52" s="465"/>
      <c r="P52" s="88">
        <v>0</v>
      </c>
      <c r="Q52" s="81" t="s">
        <v>269</v>
      </c>
      <c r="R52" s="88">
        <v>0</v>
      </c>
      <c r="S52" s="464"/>
      <c r="T52" s="465"/>
      <c r="U52" s="440"/>
      <c r="V52" s="441"/>
      <c r="W52" s="441"/>
      <c r="X52" s="441"/>
      <c r="Y52" s="441"/>
      <c r="Z52" s="442"/>
      <c r="AA52" s="444"/>
      <c r="AB52" s="246"/>
      <c r="AC52" s="244"/>
      <c r="AD52" s="245"/>
      <c r="AE52" s="245"/>
      <c r="AF52" s="245"/>
      <c r="AG52" s="245"/>
      <c r="AH52" s="239"/>
      <c r="AJ52" s="20"/>
      <c r="AK52" s="20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49"/>
      <c r="AW52" s="21"/>
      <c r="AX52" s="21"/>
      <c r="AY52" s="21"/>
      <c r="AZ52" s="21"/>
      <c r="BA52" s="83"/>
      <c r="BB52" s="21"/>
      <c r="BC52" s="95"/>
      <c r="BD52" s="95"/>
      <c r="BE52" s="95"/>
      <c r="BF52" s="95"/>
      <c r="BG52" s="95"/>
      <c r="BH52" s="95"/>
      <c r="BI52" s="79"/>
      <c r="BJ52" s="79"/>
      <c r="BK52" s="20"/>
      <c r="BL52" s="20"/>
      <c r="BM52" s="20"/>
    </row>
    <row r="53" spans="1:65" ht="13.5" customHeight="1">
      <c r="A53" s="20"/>
      <c r="B53" s="84"/>
      <c r="C53" s="29"/>
      <c r="D53" s="29"/>
      <c r="E53" s="29"/>
      <c r="F53" s="29"/>
      <c r="G53" s="85"/>
      <c r="H53" s="85" t="s">
        <v>182</v>
      </c>
      <c r="I53" s="85"/>
      <c r="J53" s="85"/>
      <c r="K53" s="85"/>
      <c r="L53" s="85"/>
      <c r="M53" s="85"/>
      <c r="N53" s="85"/>
      <c r="O53" s="86"/>
      <c r="P53" s="87"/>
      <c r="Q53" s="88" t="s">
        <v>183</v>
      </c>
      <c r="R53" s="87"/>
      <c r="S53" s="86"/>
      <c r="T53" s="85"/>
      <c r="U53" s="85" t="s">
        <v>182</v>
      </c>
      <c r="V53" s="85"/>
      <c r="W53" s="85"/>
      <c r="X53" s="85"/>
      <c r="Y53" s="85"/>
      <c r="Z53" s="85"/>
      <c r="AA53" s="85"/>
      <c r="AB53" s="85"/>
      <c r="AC53" s="89"/>
      <c r="AD53" s="89"/>
      <c r="AE53" s="89"/>
      <c r="AF53" s="89"/>
      <c r="AG53" s="90"/>
      <c r="AH53" s="85"/>
      <c r="AJ53" s="12"/>
      <c r="AK53" s="23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91"/>
      <c r="AX53" s="20"/>
      <c r="AY53" s="21"/>
      <c r="AZ53" s="20"/>
      <c r="BA53" s="91"/>
      <c r="BB53" s="20"/>
      <c r="BC53" s="23"/>
      <c r="BD53" s="20"/>
      <c r="BE53" s="20"/>
      <c r="BF53" s="20"/>
      <c r="BG53" s="20"/>
      <c r="BH53" s="20"/>
      <c r="BI53" s="23"/>
      <c r="BJ53" s="23"/>
      <c r="BK53" s="20"/>
      <c r="BL53" s="20"/>
      <c r="BM53" s="20"/>
    </row>
    <row r="54" spans="1:65" ht="13.5" customHeight="1">
      <c r="A54" s="20"/>
      <c r="B54" s="84"/>
      <c r="C54" s="29"/>
      <c r="D54" s="29"/>
      <c r="E54" s="29"/>
      <c r="F54" s="29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92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9"/>
      <c r="AD54" s="89"/>
      <c r="AE54" s="89"/>
      <c r="AF54" s="89"/>
      <c r="AG54" s="90"/>
      <c r="AH54" s="85"/>
      <c r="AJ54" s="12"/>
      <c r="AK54" s="23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91"/>
      <c r="AX54" s="20"/>
      <c r="AY54" s="21"/>
      <c r="AZ54" s="20"/>
      <c r="BA54" s="91"/>
      <c r="BB54" s="20"/>
      <c r="BC54" s="20"/>
      <c r="BD54" s="20"/>
      <c r="BE54" s="20"/>
      <c r="BF54" s="20"/>
      <c r="BG54" s="20"/>
      <c r="BH54" s="20"/>
      <c r="BI54" s="23"/>
      <c r="BJ54" s="23"/>
      <c r="BK54" s="20"/>
      <c r="BL54" s="20"/>
      <c r="BM54" s="20"/>
    </row>
    <row r="55" spans="1:65" ht="13.5" customHeight="1">
      <c r="A55" s="20"/>
      <c r="B55" s="419" t="s">
        <v>171</v>
      </c>
      <c r="C55" s="450" t="s">
        <v>190</v>
      </c>
      <c r="D55" s="450"/>
      <c r="E55" s="451"/>
      <c r="F55" s="241" t="s">
        <v>191</v>
      </c>
      <c r="G55" s="454"/>
      <c r="H55" s="456" t="s">
        <v>349</v>
      </c>
      <c r="I55" s="457"/>
      <c r="J55" s="457"/>
      <c r="K55" s="457"/>
      <c r="L55" s="457"/>
      <c r="M55" s="458"/>
      <c r="N55" s="462">
        <f>IF(OR(P55="",P56=""),"",P55+P56)</f>
        <v>0</v>
      </c>
      <c r="O55" s="463"/>
      <c r="P55" s="93">
        <v>0</v>
      </c>
      <c r="Q55" s="45" t="s">
        <v>269</v>
      </c>
      <c r="R55" s="93">
        <v>3</v>
      </c>
      <c r="S55" s="462">
        <f>IF(OR(R55="",R56=""),"",R55+R56)</f>
        <v>7</v>
      </c>
      <c r="T55" s="463"/>
      <c r="U55" s="437" t="s">
        <v>348</v>
      </c>
      <c r="V55" s="438"/>
      <c r="W55" s="438"/>
      <c r="X55" s="438"/>
      <c r="Y55" s="438"/>
      <c r="Z55" s="439"/>
      <c r="AA55" s="443" t="s">
        <v>192</v>
      </c>
      <c r="AB55" s="243"/>
      <c r="AC55" s="241" t="s">
        <v>285</v>
      </c>
      <c r="AD55" s="242"/>
      <c r="AE55" s="242"/>
      <c r="AF55" s="242"/>
      <c r="AG55" s="242"/>
      <c r="AH55" s="236"/>
      <c r="AJ55" s="79"/>
      <c r="AK55" s="2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49"/>
      <c r="AW55" s="21"/>
      <c r="AX55" s="21"/>
      <c r="AY55" s="21"/>
      <c r="AZ55" s="21"/>
      <c r="BA55" s="78"/>
      <c r="BB55" s="21"/>
      <c r="BC55" s="2"/>
      <c r="BD55" s="2"/>
      <c r="BE55" s="2"/>
      <c r="BF55" s="2"/>
      <c r="BG55" s="2"/>
      <c r="BH55" s="2"/>
      <c r="BI55" s="79"/>
      <c r="BJ55" s="79"/>
      <c r="BK55" s="20"/>
      <c r="BL55" s="20"/>
      <c r="BM55" s="20"/>
    </row>
    <row r="56" spans="1:65" ht="13.5" customHeight="1">
      <c r="A56" s="20"/>
      <c r="B56" s="421"/>
      <c r="C56" s="452"/>
      <c r="D56" s="452"/>
      <c r="E56" s="453"/>
      <c r="F56" s="237"/>
      <c r="G56" s="455"/>
      <c r="H56" s="459"/>
      <c r="I56" s="460"/>
      <c r="J56" s="460"/>
      <c r="K56" s="460"/>
      <c r="L56" s="460"/>
      <c r="M56" s="461"/>
      <c r="N56" s="464"/>
      <c r="O56" s="465"/>
      <c r="P56" s="88">
        <v>0</v>
      </c>
      <c r="Q56" s="81" t="s">
        <v>269</v>
      </c>
      <c r="R56" s="88">
        <v>4</v>
      </c>
      <c r="S56" s="464"/>
      <c r="T56" s="465"/>
      <c r="U56" s="440"/>
      <c r="V56" s="441"/>
      <c r="W56" s="441"/>
      <c r="X56" s="441"/>
      <c r="Y56" s="441"/>
      <c r="Z56" s="442"/>
      <c r="AA56" s="444"/>
      <c r="AB56" s="246"/>
      <c r="AC56" s="244"/>
      <c r="AD56" s="245"/>
      <c r="AE56" s="245"/>
      <c r="AF56" s="245"/>
      <c r="AG56" s="245"/>
      <c r="AH56" s="239"/>
      <c r="AJ56" s="20"/>
      <c r="AK56" s="2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49"/>
      <c r="AW56" s="21"/>
      <c r="AX56" s="21"/>
      <c r="AY56" s="21"/>
      <c r="AZ56" s="21"/>
      <c r="BA56" s="83"/>
      <c r="BB56" s="21"/>
      <c r="BC56" s="2"/>
      <c r="BD56" s="2"/>
      <c r="BE56" s="2"/>
      <c r="BF56" s="2"/>
      <c r="BG56" s="2"/>
      <c r="BH56" s="2"/>
      <c r="BI56" s="79"/>
      <c r="BJ56" s="79"/>
      <c r="BK56" s="20"/>
      <c r="BL56" s="20"/>
      <c r="BM56" s="20"/>
    </row>
    <row r="57" spans="1:65" ht="13.5" customHeight="1">
      <c r="A57" s="20"/>
      <c r="B57" s="34"/>
      <c r="C57" s="95"/>
      <c r="D57" s="95"/>
      <c r="E57" s="95"/>
      <c r="F57" s="95"/>
      <c r="G57" s="85"/>
      <c r="H57" s="85" t="s">
        <v>182</v>
      </c>
      <c r="I57" s="60"/>
      <c r="J57" s="60"/>
      <c r="K57" s="60"/>
      <c r="L57" s="60"/>
      <c r="M57" s="60"/>
      <c r="N57" s="60"/>
      <c r="O57" s="86"/>
      <c r="P57" s="87"/>
      <c r="Q57" s="88" t="s">
        <v>183</v>
      </c>
      <c r="R57" s="87"/>
      <c r="S57" s="86"/>
      <c r="T57" s="60"/>
      <c r="U57" s="85" t="s">
        <v>182</v>
      </c>
      <c r="V57" s="60"/>
      <c r="W57" s="60"/>
      <c r="X57" s="60"/>
      <c r="Y57" s="60"/>
      <c r="Z57" s="60"/>
      <c r="AA57" s="85"/>
      <c r="AB57" s="60"/>
      <c r="AC57" s="60"/>
      <c r="AD57" s="60"/>
      <c r="AE57" s="60"/>
      <c r="AF57" s="60"/>
      <c r="AG57" s="90"/>
      <c r="AH57" s="85"/>
      <c r="AJ57" s="5"/>
      <c r="AK57" s="23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91"/>
      <c r="AX57" s="20"/>
      <c r="AY57" s="21"/>
      <c r="AZ57" s="20"/>
      <c r="BA57" s="91"/>
      <c r="BB57" s="20"/>
      <c r="BC57" s="23"/>
      <c r="BD57" s="20"/>
      <c r="BE57" s="20"/>
      <c r="BF57" s="20"/>
      <c r="BG57" s="20"/>
      <c r="BH57" s="20"/>
      <c r="BI57" s="23"/>
      <c r="BJ57" s="23"/>
      <c r="BK57" s="20"/>
      <c r="BL57" s="20"/>
      <c r="BM57" s="20"/>
    </row>
    <row r="58" spans="1:65" ht="13.5" customHeight="1">
      <c r="A58" s="20"/>
      <c r="B58" s="34"/>
      <c r="C58" s="95"/>
      <c r="D58" s="95"/>
      <c r="E58" s="95"/>
      <c r="F58" s="95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36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90"/>
      <c r="AH58" s="85"/>
      <c r="AJ58" s="5"/>
      <c r="AK58" s="23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91"/>
      <c r="AX58" s="20"/>
      <c r="AY58" s="21"/>
      <c r="AZ58" s="20"/>
      <c r="BA58" s="91"/>
      <c r="BB58" s="20"/>
      <c r="BC58" s="20"/>
      <c r="BD58" s="20"/>
      <c r="BE58" s="20"/>
      <c r="BF58" s="20"/>
      <c r="BG58" s="20"/>
      <c r="BH58" s="20"/>
      <c r="BI58" s="23"/>
      <c r="BJ58" s="23"/>
      <c r="BK58" s="20"/>
      <c r="BL58" s="20"/>
      <c r="BM58" s="20"/>
    </row>
    <row r="59" spans="1:65" ht="13.5" customHeight="1">
      <c r="A59" s="20"/>
      <c r="B59" s="419" t="s">
        <v>194</v>
      </c>
      <c r="C59" s="450" t="s">
        <v>195</v>
      </c>
      <c r="D59" s="450"/>
      <c r="E59" s="451"/>
      <c r="F59" s="241" t="s">
        <v>196</v>
      </c>
      <c r="G59" s="454"/>
      <c r="H59" s="456" t="s">
        <v>351</v>
      </c>
      <c r="I59" s="457"/>
      <c r="J59" s="457"/>
      <c r="K59" s="457"/>
      <c r="L59" s="457"/>
      <c r="M59" s="458"/>
      <c r="N59" s="462">
        <f>IF(OR(P59="",P60=""),"",P59+P60)</f>
        <v>0</v>
      </c>
      <c r="O59" s="463"/>
      <c r="P59" s="93">
        <v>0</v>
      </c>
      <c r="Q59" s="45" t="s">
        <v>269</v>
      </c>
      <c r="R59" s="93">
        <v>1</v>
      </c>
      <c r="S59" s="462">
        <f>IF(OR(R59="",R60=""),"",R59+R60)</f>
        <v>3</v>
      </c>
      <c r="T59" s="463"/>
      <c r="U59" s="437" t="s">
        <v>352</v>
      </c>
      <c r="V59" s="438"/>
      <c r="W59" s="438"/>
      <c r="X59" s="438"/>
      <c r="Y59" s="438"/>
      <c r="Z59" s="439"/>
      <c r="AA59" s="443" t="s">
        <v>197</v>
      </c>
      <c r="AB59" s="243"/>
      <c r="AC59" s="241" t="s">
        <v>285</v>
      </c>
      <c r="AD59" s="242"/>
      <c r="AE59" s="242"/>
      <c r="AF59" s="242"/>
      <c r="AG59" s="242"/>
      <c r="AH59" s="236"/>
      <c r="AJ59" s="79"/>
      <c r="AK59" s="2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49"/>
      <c r="AW59" s="21"/>
      <c r="AX59" s="21"/>
      <c r="AY59" s="21"/>
      <c r="AZ59" s="21"/>
      <c r="BA59" s="78"/>
      <c r="BB59" s="21"/>
      <c r="BC59" s="2"/>
      <c r="BD59" s="2"/>
      <c r="BE59" s="2"/>
      <c r="BF59" s="2"/>
      <c r="BG59" s="2"/>
      <c r="BH59" s="2"/>
      <c r="BI59" s="79"/>
      <c r="BJ59" s="79"/>
      <c r="BK59" s="20"/>
      <c r="BL59" s="20"/>
      <c r="BM59" s="20"/>
    </row>
    <row r="60" spans="1:65" ht="13.5" customHeight="1">
      <c r="A60" s="20"/>
      <c r="B60" s="421"/>
      <c r="C60" s="452"/>
      <c r="D60" s="452"/>
      <c r="E60" s="453"/>
      <c r="F60" s="237"/>
      <c r="G60" s="455"/>
      <c r="H60" s="459"/>
      <c r="I60" s="460"/>
      <c r="J60" s="460"/>
      <c r="K60" s="460"/>
      <c r="L60" s="460"/>
      <c r="M60" s="461"/>
      <c r="N60" s="464"/>
      <c r="O60" s="465"/>
      <c r="P60" s="88">
        <v>0</v>
      </c>
      <c r="Q60" s="81" t="s">
        <v>269</v>
      </c>
      <c r="R60" s="88">
        <v>2</v>
      </c>
      <c r="S60" s="464"/>
      <c r="T60" s="465"/>
      <c r="U60" s="440"/>
      <c r="V60" s="441"/>
      <c r="W60" s="441"/>
      <c r="X60" s="441"/>
      <c r="Y60" s="441"/>
      <c r="Z60" s="442"/>
      <c r="AA60" s="444"/>
      <c r="AB60" s="246"/>
      <c r="AC60" s="244"/>
      <c r="AD60" s="245"/>
      <c r="AE60" s="245"/>
      <c r="AF60" s="245"/>
      <c r="AG60" s="245"/>
      <c r="AH60" s="239"/>
      <c r="AJ60" s="20"/>
      <c r="AK60" s="20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49"/>
      <c r="AW60" s="21"/>
      <c r="AX60" s="21"/>
      <c r="AY60" s="21"/>
      <c r="AZ60" s="21"/>
      <c r="BA60" s="83"/>
      <c r="BB60" s="21"/>
      <c r="BC60" s="2"/>
      <c r="BD60" s="2"/>
      <c r="BE60" s="2"/>
      <c r="BF60" s="2"/>
      <c r="BG60" s="2"/>
      <c r="BH60" s="2"/>
      <c r="BI60" s="79"/>
      <c r="BJ60" s="79"/>
      <c r="BK60" s="20"/>
      <c r="BL60" s="20"/>
      <c r="BM60" s="20"/>
    </row>
    <row r="61" spans="1:65" ht="13.5" customHeight="1">
      <c r="A61" s="20"/>
      <c r="B61" s="85"/>
      <c r="C61" s="85"/>
      <c r="D61" s="85"/>
      <c r="E61" s="85"/>
      <c r="F61" s="85"/>
      <c r="G61" s="85"/>
      <c r="H61" s="85" t="s">
        <v>182</v>
      </c>
      <c r="I61" s="85"/>
      <c r="J61" s="85"/>
      <c r="K61" s="85"/>
      <c r="L61" s="85"/>
      <c r="M61" s="85"/>
      <c r="N61" s="85"/>
      <c r="O61" s="86"/>
      <c r="P61" s="87"/>
      <c r="Q61" s="88" t="s">
        <v>183</v>
      </c>
      <c r="R61" s="87"/>
      <c r="S61" s="86"/>
      <c r="T61" s="85"/>
      <c r="U61" s="85" t="s">
        <v>182</v>
      </c>
      <c r="V61" s="85"/>
      <c r="W61" s="85"/>
      <c r="X61" s="85"/>
      <c r="Y61" s="85"/>
      <c r="Z61" s="85"/>
      <c r="AA61" s="85"/>
      <c r="AB61" s="85"/>
      <c r="AC61" s="89" t="s">
        <v>198</v>
      </c>
      <c r="AD61" s="89"/>
      <c r="AE61" s="89"/>
      <c r="AF61" s="89"/>
      <c r="AG61" s="85"/>
      <c r="AH61" s="85"/>
      <c r="AJ61" s="23"/>
      <c r="AK61" s="23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1"/>
      <c r="AZ61" s="20"/>
      <c r="BA61" s="20"/>
      <c r="BB61" s="20"/>
      <c r="BC61" s="23"/>
      <c r="BD61" s="20"/>
      <c r="BE61" s="20"/>
      <c r="BF61" s="20"/>
      <c r="BG61" s="20"/>
      <c r="BH61" s="20"/>
      <c r="BI61" s="23"/>
      <c r="BJ61" s="23"/>
      <c r="BK61" s="20"/>
      <c r="BL61" s="20"/>
      <c r="BM61" s="20"/>
    </row>
    <row r="62" spans="1:65" ht="13.5" customHeight="1">
      <c r="A62" s="20"/>
      <c r="C62" s="96"/>
      <c r="D62" s="96"/>
      <c r="E62" s="96"/>
      <c r="F62" s="96"/>
      <c r="G62" s="96"/>
      <c r="H62" s="96"/>
      <c r="P62" s="32"/>
      <c r="Q62" s="32"/>
      <c r="R62" s="32"/>
      <c r="U62" s="96"/>
      <c r="V62" s="96"/>
      <c r="AB62" s="30"/>
      <c r="AC62" s="30"/>
      <c r="AD62" s="30"/>
      <c r="AE62" s="30"/>
      <c r="AF62" s="3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s="156" customFormat="1" ht="13.5" customHeight="1">
      <c r="A63" s="159"/>
      <c r="C63" s="96"/>
      <c r="D63" s="96"/>
      <c r="E63" s="96"/>
      <c r="F63" s="96"/>
      <c r="G63" s="96"/>
      <c r="H63" s="96"/>
      <c r="P63" s="32"/>
      <c r="Q63" s="32"/>
      <c r="R63" s="32"/>
      <c r="U63" s="96"/>
      <c r="V63" s="96"/>
      <c r="AB63" s="150"/>
      <c r="AC63" s="150"/>
      <c r="AD63" s="150"/>
      <c r="AE63" s="150"/>
      <c r="AF63" s="150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</row>
    <row r="64" spans="1:65" s="156" customFormat="1" ht="13.5" customHeight="1">
      <c r="A64" s="159"/>
      <c r="C64" s="96"/>
      <c r="D64" s="96"/>
      <c r="E64" s="96"/>
      <c r="F64" s="96"/>
      <c r="G64" s="96"/>
      <c r="H64" s="96"/>
      <c r="P64" s="32"/>
      <c r="Q64" s="32"/>
      <c r="R64" s="32"/>
      <c r="U64" s="96"/>
      <c r="V64" s="96"/>
      <c r="AB64" s="150"/>
      <c r="AC64" s="150"/>
      <c r="AD64" s="150"/>
      <c r="AE64" s="150"/>
      <c r="AF64" s="150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</row>
    <row r="65" spans="1:65" s="156" customFormat="1" ht="13.5" customHeight="1">
      <c r="A65" s="159"/>
      <c r="C65" s="96"/>
      <c r="D65" s="96"/>
      <c r="E65" s="96"/>
      <c r="F65" s="96"/>
      <c r="G65" s="96"/>
      <c r="H65" s="96"/>
      <c r="P65" s="32"/>
      <c r="Q65" s="32"/>
      <c r="R65" s="32"/>
      <c r="U65" s="96"/>
      <c r="V65" s="96"/>
      <c r="AB65" s="150"/>
      <c r="AC65" s="150"/>
      <c r="AD65" s="150"/>
      <c r="AE65" s="150"/>
      <c r="AF65" s="150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</row>
    <row r="66" spans="1:65" s="156" customFormat="1" ht="13.5" customHeight="1">
      <c r="A66" s="159"/>
      <c r="C66" s="96"/>
      <c r="D66" s="96"/>
      <c r="E66" s="96"/>
      <c r="F66" s="96"/>
      <c r="G66" s="96"/>
      <c r="H66" s="96"/>
      <c r="P66" s="32"/>
      <c r="Q66" s="32"/>
      <c r="R66" s="32"/>
      <c r="U66" s="96"/>
      <c r="V66" s="96"/>
      <c r="AB66" s="150"/>
      <c r="AC66" s="150"/>
      <c r="AD66" s="150"/>
      <c r="AE66" s="150"/>
      <c r="AF66" s="150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</row>
    <row r="67" spans="1:65" s="156" customFormat="1" ht="13.5" customHeight="1">
      <c r="A67" s="159"/>
      <c r="C67" s="96"/>
      <c r="D67" s="96"/>
      <c r="E67" s="96"/>
      <c r="F67" s="96"/>
      <c r="G67" s="96"/>
      <c r="H67" s="96"/>
      <c r="P67" s="32"/>
      <c r="Q67" s="32"/>
      <c r="R67" s="32"/>
      <c r="U67" s="96"/>
      <c r="V67" s="96"/>
      <c r="AB67" s="150"/>
      <c r="AC67" s="150"/>
      <c r="AD67" s="150"/>
      <c r="AE67" s="150"/>
      <c r="AF67" s="150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</row>
    <row r="68" spans="1:65" s="156" customFormat="1" ht="13.5" customHeight="1">
      <c r="A68" s="159"/>
      <c r="C68" s="96"/>
      <c r="D68" s="96"/>
      <c r="E68" s="96"/>
      <c r="F68" s="96"/>
      <c r="G68" s="96"/>
      <c r="H68" s="96"/>
      <c r="P68" s="32"/>
      <c r="Q68" s="32"/>
      <c r="R68" s="32"/>
      <c r="U68" s="96"/>
      <c r="V68" s="96"/>
      <c r="AB68" s="150"/>
      <c r="AC68" s="150"/>
      <c r="AD68" s="150"/>
      <c r="AE68" s="150"/>
      <c r="AF68" s="150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</row>
    <row r="69" spans="1:65" s="156" customFormat="1" ht="13.5" customHeight="1">
      <c r="A69" s="159"/>
      <c r="C69" s="96"/>
      <c r="D69" s="96"/>
      <c r="E69" s="96"/>
      <c r="F69" s="96"/>
      <c r="G69" s="96"/>
      <c r="H69" s="96"/>
      <c r="P69" s="32"/>
      <c r="Q69" s="32"/>
      <c r="R69" s="32"/>
      <c r="U69" s="96"/>
      <c r="V69" s="96"/>
      <c r="AB69" s="150"/>
      <c r="AC69" s="150"/>
      <c r="AD69" s="150"/>
      <c r="AE69" s="150"/>
      <c r="AF69" s="150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</row>
    <row r="70" spans="1:65" s="156" customFormat="1" ht="13.5" customHeight="1">
      <c r="A70" s="159"/>
      <c r="C70" s="96"/>
      <c r="D70" s="96"/>
      <c r="E70" s="96"/>
      <c r="F70" s="96"/>
      <c r="G70" s="96"/>
      <c r="H70" s="96"/>
      <c r="P70" s="32"/>
      <c r="Q70" s="32"/>
      <c r="R70" s="32"/>
      <c r="U70" s="96"/>
      <c r="V70" s="96"/>
      <c r="AB70" s="150"/>
      <c r="AC70" s="150"/>
      <c r="AD70" s="150"/>
      <c r="AE70" s="150"/>
      <c r="AF70" s="150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</row>
    <row r="71" spans="1:65" s="156" customFormat="1" ht="13.5" customHeight="1">
      <c r="A71" s="159"/>
      <c r="C71" s="96"/>
      <c r="D71" s="96"/>
      <c r="E71" s="96"/>
      <c r="F71" s="96"/>
      <c r="G71" s="96"/>
      <c r="H71" s="96"/>
      <c r="P71" s="32"/>
      <c r="Q71" s="32"/>
      <c r="R71" s="32"/>
      <c r="U71" s="96"/>
      <c r="V71" s="96"/>
      <c r="AB71" s="150"/>
      <c r="AC71" s="150"/>
      <c r="AD71" s="150"/>
      <c r="AE71" s="150"/>
      <c r="AF71" s="150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</row>
    <row r="72" spans="1:65" ht="18.600000000000001" customHeight="1">
      <c r="A72" s="218" t="s">
        <v>344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19"/>
    </row>
    <row r="73" spans="1:65" ht="18.600000000000001" customHeight="1">
      <c r="A73" s="202" t="s">
        <v>203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19"/>
    </row>
    <row r="74" spans="1:65" ht="11.45" customHeight="1">
      <c r="A74" s="32"/>
    </row>
    <row r="75" spans="1:65" ht="10.15" customHeight="1" thickBot="1">
      <c r="A75" s="59"/>
      <c r="B75" s="313" t="s">
        <v>204</v>
      </c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281"/>
      <c r="N75" s="60"/>
      <c r="O75" s="60"/>
      <c r="Q75" s="32"/>
      <c r="R75" s="32"/>
      <c r="S75" s="152"/>
      <c r="T75" s="526"/>
      <c r="U75" s="526"/>
      <c r="V75" s="476">
        <v>1</v>
      </c>
      <c r="W75" s="477" t="s">
        <v>205</v>
      </c>
      <c r="X75" s="491"/>
      <c r="Y75" s="496" t="s">
        <v>29</v>
      </c>
      <c r="Z75" s="497"/>
      <c r="AA75" s="497"/>
      <c r="AB75" s="497"/>
      <c r="AC75" s="497"/>
      <c r="AD75" s="167"/>
      <c r="AE75" s="39"/>
      <c r="AF75" s="20"/>
      <c r="AG75" s="20"/>
    </row>
    <row r="76" spans="1:65" ht="10.15" customHeight="1" thickTop="1">
      <c r="A76" s="20"/>
      <c r="B76" s="493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494"/>
      <c r="N76" s="60"/>
      <c r="O76" s="60"/>
      <c r="Q76" s="32"/>
      <c r="R76" s="576">
        <v>4</v>
      </c>
      <c r="S76" s="575">
        <v>0</v>
      </c>
      <c r="T76" s="515"/>
      <c r="U76" s="32"/>
      <c r="V76" s="476"/>
      <c r="W76" s="479"/>
      <c r="X76" s="492"/>
      <c r="Y76" s="498"/>
      <c r="Z76" s="499"/>
      <c r="AA76" s="499"/>
      <c r="AB76" s="499"/>
      <c r="AC76" s="499"/>
      <c r="AD76" s="170"/>
      <c r="AE76" s="39"/>
      <c r="AF76" s="20"/>
      <c r="AG76" s="20"/>
    </row>
    <row r="77" spans="1:65" ht="10.15" customHeight="1">
      <c r="A77" s="20"/>
      <c r="B77" s="493" t="s">
        <v>206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494"/>
      <c r="N77" s="60"/>
      <c r="O77" s="60"/>
      <c r="P77" s="49"/>
      <c r="Q77" s="32"/>
      <c r="R77" s="576"/>
      <c r="S77" s="576"/>
      <c r="T77" s="579"/>
      <c r="U77" s="32"/>
      <c r="V77" s="32"/>
      <c r="W77" s="62"/>
      <c r="X77" s="63"/>
      <c r="Y77" s="63"/>
      <c r="AG77" s="20"/>
    </row>
    <row r="78" spans="1:65" ht="10.15" customHeight="1" thickBot="1">
      <c r="A78" s="20"/>
      <c r="B78" s="282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283"/>
      <c r="N78" s="60"/>
      <c r="O78" s="60"/>
      <c r="P78" s="71"/>
      <c r="Q78" s="526"/>
      <c r="R78" s="151" t="s">
        <v>360</v>
      </c>
      <c r="S78" s="536"/>
      <c r="T78" s="517" t="s">
        <v>169</v>
      </c>
      <c r="U78" s="32"/>
      <c r="V78" s="32"/>
      <c r="W78" s="65"/>
      <c r="X78" s="66"/>
      <c r="Y78" s="66"/>
      <c r="Z78" s="32"/>
      <c r="AA78" s="32"/>
      <c r="AB78" s="32"/>
      <c r="AC78" s="32"/>
      <c r="AD78" s="32"/>
      <c r="AE78" s="32"/>
      <c r="AF78" s="32"/>
      <c r="AG78" s="20"/>
    </row>
    <row r="79" spans="1:65" ht="10.15" customHeight="1" thickTop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2"/>
      <c r="P79" s="575">
        <v>0</v>
      </c>
      <c r="Q79" s="50"/>
      <c r="R79" s="578" t="s">
        <v>361</v>
      </c>
      <c r="S79" s="153"/>
      <c r="T79" s="475"/>
      <c r="U79" s="32"/>
      <c r="V79" s="65"/>
      <c r="W79" s="68"/>
      <c r="X79" s="67"/>
      <c r="Y79" s="20"/>
      <c r="Z79" s="20"/>
      <c r="AA79" s="20"/>
      <c r="AB79" s="20"/>
      <c r="AC79" s="20"/>
      <c r="AD79" s="20"/>
      <c r="AE79" s="34"/>
      <c r="AF79" s="42"/>
      <c r="AG79" s="20"/>
    </row>
    <row r="80" spans="1:65" ht="10.15" customHeight="1">
      <c r="H80" s="32"/>
      <c r="I80" s="32"/>
      <c r="J80" s="32"/>
      <c r="K80" s="32"/>
      <c r="L80" s="32"/>
      <c r="M80" s="495"/>
      <c r="N80" s="32"/>
      <c r="O80" s="32"/>
      <c r="P80" s="576"/>
      <c r="Q80" s="50"/>
      <c r="R80" s="575">
        <v>3</v>
      </c>
      <c r="S80" s="575">
        <v>0</v>
      </c>
      <c r="T80" s="69"/>
      <c r="U80" s="32"/>
      <c r="V80" s="65"/>
      <c r="W80" s="67"/>
      <c r="X80" s="67"/>
      <c r="Y80" s="20"/>
      <c r="Z80" s="20"/>
      <c r="AA80" s="20"/>
      <c r="AB80" s="20"/>
      <c r="AC80" s="20"/>
      <c r="AD80" s="20"/>
      <c r="AE80" s="34"/>
      <c r="AF80" s="42"/>
      <c r="AG80" s="20"/>
    </row>
    <row r="81" spans="1:33" ht="10.15" customHeight="1" thickBot="1">
      <c r="H81" s="49"/>
      <c r="I81" s="32"/>
      <c r="J81" s="32"/>
      <c r="K81" s="32"/>
      <c r="L81" s="32"/>
      <c r="M81" s="495"/>
      <c r="N81" s="32"/>
      <c r="O81" s="32"/>
      <c r="P81" s="32"/>
      <c r="Q81" s="70"/>
      <c r="R81" s="575"/>
      <c r="S81" s="576"/>
      <c r="T81" s="69"/>
      <c r="U81" s="32"/>
      <c r="V81" s="476">
        <v>2</v>
      </c>
      <c r="W81" s="477" t="s">
        <v>207</v>
      </c>
      <c r="X81" s="491"/>
      <c r="Y81" s="431" t="s">
        <v>31</v>
      </c>
      <c r="Z81" s="168"/>
      <c r="AA81" s="168"/>
      <c r="AB81" s="168"/>
      <c r="AC81" s="168"/>
      <c r="AD81" s="169"/>
      <c r="AE81" s="20"/>
      <c r="AF81" s="32"/>
      <c r="AG81" s="20"/>
    </row>
    <row r="82" spans="1:33" ht="10.15" customHeight="1" thickTop="1" thickBot="1">
      <c r="C82" s="32"/>
      <c r="D82" s="20"/>
      <c r="E82" s="32"/>
      <c r="F82" s="32"/>
      <c r="G82" s="32"/>
      <c r="H82" s="71"/>
      <c r="I82" s="32"/>
      <c r="J82" s="20"/>
      <c r="K82" s="32"/>
      <c r="L82" s="32"/>
      <c r="M82" s="20"/>
      <c r="N82" s="32"/>
      <c r="O82" s="32"/>
      <c r="P82" s="72"/>
      <c r="Q82" s="474" t="s">
        <v>94</v>
      </c>
      <c r="R82" s="32"/>
      <c r="S82" s="32"/>
      <c r="T82" s="509"/>
      <c r="U82" s="510"/>
      <c r="V82" s="476"/>
      <c r="W82" s="479"/>
      <c r="X82" s="492"/>
      <c r="Y82" s="481"/>
      <c r="Z82" s="171"/>
      <c r="AA82" s="171"/>
      <c r="AB82" s="171"/>
      <c r="AC82" s="171"/>
      <c r="AD82" s="172"/>
      <c r="AE82" s="20"/>
      <c r="AF82" s="32"/>
      <c r="AG82" s="20"/>
    </row>
    <row r="83" spans="1:33" ht="10.15" customHeight="1" thickTop="1">
      <c r="C83" s="32"/>
      <c r="D83" s="20"/>
      <c r="E83" s="32"/>
      <c r="F83" s="32"/>
      <c r="G83" s="32"/>
      <c r="H83" s="32"/>
      <c r="I83" s="32"/>
      <c r="J83" s="575">
        <v>2</v>
      </c>
      <c r="K83" s="515"/>
      <c r="L83" s="516"/>
      <c r="M83" s="510"/>
      <c r="N83" s="510"/>
      <c r="O83" s="510"/>
      <c r="P83" s="513"/>
      <c r="Q83" s="507"/>
      <c r="R83" s="32"/>
      <c r="S83" s="32"/>
      <c r="T83" s="73"/>
      <c r="U83" s="32"/>
      <c r="V83" s="32"/>
      <c r="W83" s="65"/>
      <c r="X83" s="67"/>
      <c r="Y83" s="67"/>
      <c r="Z83" s="20"/>
      <c r="AA83" s="20"/>
      <c r="AB83" s="20"/>
      <c r="AC83" s="20"/>
      <c r="AD83" s="20"/>
      <c r="AE83" s="32"/>
      <c r="AF83" s="32"/>
      <c r="AG83" s="20"/>
    </row>
    <row r="84" spans="1:33" ht="10.15" customHeight="1">
      <c r="C84" s="32"/>
      <c r="D84" s="20"/>
      <c r="E84" s="32"/>
      <c r="F84" s="32"/>
      <c r="G84" s="32"/>
      <c r="H84" s="32"/>
      <c r="I84" s="32"/>
      <c r="J84" s="576"/>
      <c r="K84" s="537"/>
      <c r="L84" s="152"/>
      <c r="M84" s="32"/>
      <c r="N84" s="32"/>
      <c r="O84" s="32"/>
      <c r="P84" s="508"/>
      <c r="Q84" s="73"/>
      <c r="R84" s="32"/>
      <c r="S84" s="32"/>
      <c r="T84" s="73"/>
      <c r="U84" s="32"/>
      <c r="V84" s="32"/>
      <c r="W84" s="65"/>
      <c r="X84" s="67"/>
      <c r="Y84" s="67"/>
      <c r="Z84" s="20"/>
      <c r="AA84" s="20"/>
      <c r="AB84" s="20"/>
      <c r="AC84" s="20"/>
      <c r="AD84" s="20"/>
      <c r="AE84" s="32"/>
      <c r="AF84" s="32"/>
      <c r="AG84" s="20"/>
    </row>
    <row r="85" spans="1:33" ht="10.15" customHeight="1" thickBot="1">
      <c r="C85" s="32"/>
      <c r="D85" s="20"/>
      <c r="E85" s="32"/>
      <c r="F85" s="32"/>
      <c r="G85" s="32"/>
      <c r="H85" s="32"/>
      <c r="I85" s="32"/>
      <c r="J85" s="159"/>
      <c r="K85" s="537"/>
      <c r="L85" s="32"/>
      <c r="M85" s="32"/>
      <c r="N85" s="32"/>
      <c r="O85" s="32"/>
      <c r="P85" s="514"/>
      <c r="Q85" s="73"/>
      <c r="R85" s="32"/>
      <c r="S85" s="495" t="s">
        <v>355</v>
      </c>
      <c r="T85" s="219"/>
      <c r="U85" s="219"/>
      <c r="V85" s="219"/>
      <c r="W85" s="68"/>
      <c r="X85" s="67"/>
      <c r="Y85" s="20"/>
      <c r="Z85" s="20"/>
      <c r="AA85" s="20"/>
      <c r="AB85" s="20"/>
      <c r="AC85" s="20"/>
      <c r="AD85" s="20"/>
      <c r="AE85" s="34"/>
      <c r="AF85" s="51"/>
      <c r="AG85" s="20"/>
    </row>
    <row r="86" spans="1:33" ht="10.15" customHeight="1" thickTop="1">
      <c r="C86" s="32"/>
      <c r="D86" s="20"/>
      <c r="E86" s="32"/>
      <c r="F86" s="32"/>
      <c r="G86" s="32"/>
      <c r="H86" s="32"/>
      <c r="I86" s="32"/>
      <c r="J86" s="159"/>
      <c r="K86" s="537"/>
      <c r="L86" s="32"/>
      <c r="M86" s="32"/>
      <c r="N86" s="575">
        <v>1</v>
      </c>
      <c r="O86" s="539"/>
      <c r="P86" s="582">
        <v>5</v>
      </c>
      <c r="Q86" s="570"/>
      <c r="R86" s="529"/>
      <c r="S86" s="219"/>
      <c r="T86" s="219"/>
      <c r="U86" s="219"/>
      <c r="V86" s="219"/>
      <c r="W86" s="67"/>
      <c r="X86" s="67"/>
      <c r="Y86" s="20"/>
      <c r="Z86" s="20"/>
      <c r="AA86" s="20"/>
      <c r="AB86" s="20"/>
      <c r="AC86" s="20"/>
      <c r="AD86" s="20"/>
      <c r="AE86" s="34"/>
      <c r="AF86" s="51"/>
      <c r="AG86" s="20"/>
    </row>
    <row r="87" spans="1:33" ht="10.15" customHeight="1" thickBot="1">
      <c r="C87" s="32"/>
      <c r="D87" s="20"/>
      <c r="E87" s="32"/>
      <c r="F87" s="32"/>
      <c r="G87" s="32"/>
      <c r="H87" s="32"/>
      <c r="I87" s="32"/>
      <c r="J87" s="159"/>
      <c r="K87" s="537"/>
      <c r="L87" s="32"/>
      <c r="M87" s="32"/>
      <c r="N87" s="576"/>
      <c r="O87" s="583"/>
      <c r="P87" s="584"/>
      <c r="Q87" s="567"/>
      <c r="R87" s="32"/>
      <c r="S87" s="32"/>
      <c r="T87" s="73"/>
      <c r="U87" s="32"/>
      <c r="V87" s="476">
        <v>3</v>
      </c>
      <c r="W87" s="477" t="s">
        <v>208</v>
      </c>
      <c r="X87" s="491"/>
      <c r="Y87" s="431" t="s">
        <v>66</v>
      </c>
      <c r="Z87" s="168"/>
      <c r="AA87" s="168"/>
      <c r="AB87" s="168"/>
      <c r="AC87" s="168"/>
      <c r="AD87" s="169"/>
      <c r="AE87" s="32"/>
      <c r="AF87" s="34"/>
      <c r="AG87" s="20"/>
    </row>
    <row r="88" spans="1:33" ht="10.15" customHeight="1" thickTop="1">
      <c r="A88" s="75"/>
      <c r="B88" s="23"/>
      <c r="C88" s="20"/>
      <c r="D88" s="20"/>
      <c r="E88" s="20"/>
      <c r="F88" s="20"/>
      <c r="G88" s="20"/>
      <c r="H88" s="20"/>
      <c r="I88" s="20"/>
      <c r="J88" s="518"/>
      <c r="K88" s="34"/>
      <c r="L88" s="32"/>
      <c r="M88" s="576">
        <v>3</v>
      </c>
      <c r="N88" s="530"/>
      <c r="O88" s="34"/>
      <c r="P88" s="20"/>
      <c r="Q88" s="512"/>
      <c r="R88" s="512"/>
      <c r="S88" s="512"/>
      <c r="T88" s="512"/>
      <c r="U88" s="512"/>
      <c r="V88" s="476"/>
      <c r="W88" s="479"/>
      <c r="X88" s="492"/>
      <c r="Y88" s="481"/>
      <c r="Z88" s="171"/>
      <c r="AA88" s="171"/>
      <c r="AB88" s="171"/>
      <c r="AC88" s="171"/>
      <c r="AD88" s="172"/>
      <c r="AE88" s="60"/>
      <c r="AF88" s="34"/>
      <c r="AG88" s="20"/>
    </row>
    <row r="89" spans="1:33" ht="10.15" customHeight="1">
      <c r="A89" s="23"/>
      <c r="B89" s="20"/>
      <c r="C89" s="20"/>
      <c r="D89" s="20"/>
      <c r="E89" s="20"/>
      <c r="F89" s="20"/>
      <c r="G89" s="20"/>
      <c r="H89" s="20"/>
      <c r="I89" s="20"/>
      <c r="J89" s="518"/>
      <c r="K89" s="34"/>
      <c r="L89" s="32"/>
      <c r="M89" s="576"/>
      <c r="N89" s="531"/>
      <c r="O89" s="34"/>
      <c r="P89" s="20"/>
      <c r="Q89" s="20"/>
      <c r="R89" s="20"/>
      <c r="S89" s="20"/>
      <c r="T89" s="20"/>
      <c r="U89" s="20"/>
      <c r="V89" s="20"/>
      <c r="W89" s="20"/>
      <c r="X89" s="66"/>
      <c r="Y89" s="66"/>
      <c r="Z89" s="60"/>
      <c r="AA89" s="60"/>
      <c r="AB89" s="60"/>
      <c r="AC89" s="60"/>
      <c r="AD89" s="60"/>
      <c r="AE89" s="60"/>
      <c r="AF89" s="34"/>
      <c r="AG89" s="20"/>
    </row>
    <row r="90" spans="1:33" ht="10.15" customHeight="1" thickBot="1">
      <c r="A90" s="557" t="s">
        <v>217</v>
      </c>
      <c r="B90" s="558"/>
      <c r="C90" s="558"/>
      <c r="D90" s="561" t="s">
        <v>358</v>
      </c>
      <c r="E90" s="561"/>
      <c r="F90" s="561"/>
      <c r="G90" s="561"/>
      <c r="H90" s="561"/>
      <c r="I90" s="561"/>
      <c r="J90" s="519"/>
      <c r="K90" s="517" t="s">
        <v>284</v>
      </c>
      <c r="L90" s="32"/>
      <c r="M90" s="151" t="s">
        <v>360</v>
      </c>
      <c r="N90" s="532"/>
      <c r="O90" s="482" t="s">
        <v>171</v>
      </c>
      <c r="P90" s="484" t="s">
        <v>209</v>
      </c>
      <c r="Q90" s="485"/>
      <c r="R90" s="485"/>
      <c r="S90" s="485"/>
      <c r="T90" s="485"/>
      <c r="U90" s="486"/>
      <c r="V90" s="32"/>
      <c r="W90" s="65"/>
      <c r="X90" s="66"/>
      <c r="Y90" s="60"/>
      <c r="Z90" s="60"/>
      <c r="AA90" s="60"/>
      <c r="AB90" s="60"/>
      <c r="AC90" s="60"/>
      <c r="AD90" s="60"/>
      <c r="AE90" s="20"/>
      <c r="AF90" s="34"/>
      <c r="AG90" s="20"/>
    </row>
    <row r="91" spans="1:33" ht="10.15" customHeight="1" thickTop="1">
      <c r="A91" s="559"/>
      <c r="B91" s="559"/>
      <c r="C91" s="559"/>
      <c r="D91" s="562"/>
      <c r="E91" s="562"/>
      <c r="F91" s="562"/>
      <c r="G91" s="562"/>
      <c r="H91" s="562"/>
      <c r="I91" s="562"/>
      <c r="J91" s="74"/>
      <c r="K91" s="475"/>
      <c r="L91" s="32"/>
      <c r="M91" s="585" t="s">
        <v>361</v>
      </c>
      <c r="N91" s="74"/>
      <c r="O91" s="483"/>
      <c r="P91" s="277"/>
      <c r="Q91" s="278"/>
      <c r="R91" s="278"/>
      <c r="S91" s="278"/>
      <c r="T91" s="278"/>
      <c r="U91" s="279"/>
      <c r="V91" s="65"/>
      <c r="W91" s="68"/>
      <c r="X91" s="67"/>
      <c r="Y91" s="60"/>
      <c r="Z91" s="60"/>
      <c r="AA91" s="60"/>
      <c r="AB91" s="60"/>
      <c r="AC91" s="60"/>
      <c r="AD91" s="60"/>
      <c r="AE91" s="20"/>
      <c r="AF91" s="34"/>
      <c r="AG91" s="20"/>
    </row>
    <row r="92" spans="1:33" ht="10.15" customHeight="1" thickBot="1">
      <c r="A92" s="560"/>
      <c r="B92" s="155"/>
      <c r="C92" s="155"/>
      <c r="D92" s="563"/>
      <c r="E92" s="563"/>
      <c r="F92" s="563"/>
      <c r="G92" s="563"/>
      <c r="H92" s="563"/>
      <c r="I92" s="563"/>
      <c r="J92" s="74"/>
      <c r="K92" s="50"/>
      <c r="L92" s="49"/>
      <c r="M92" s="575">
        <v>2</v>
      </c>
      <c r="N92" s="32"/>
      <c r="O92" s="50"/>
      <c r="P92" s="49"/>
      <c r="Q92" s="73"/>
      <c r="R92" s="32"/>
      <c r="S92" s="32"/>
      <c r="T92" s="73"/>
      <c r="U92" s="32"/>
      <c r="V92" s="65"/>
      <c r="W92" s="67"/>
      <c r="X92" s="67"/>
      <c r="Y92" s="20"/>
      <c r="Z92" s="20"/>
      <c r="AA92" s="20"/>
      <c r="AB92" s="20"/>
      <c r="AC92" s="20"/>
      <c r="AD92" s="20"/>
      <c r="AE92" s="34"/>
      <c r="AF92" s="20"/>
      <c r="AG92" s="20"/>
    </row>
    <row r="93" spans="1:33" ht="10.15" customHeight="1" thickBot="1">
      <c r="A93" s="557" t="s">
        <v>218</v>
      </c>
      <c r="B93" s="558"/>
      <c r="C93" s="558"/>
      <c r="D93" s="561" t="s">
        <v>357</v>
      </c>
      <c r="E93" s="561"/>
      <c r="F93" s="561"/>
      <c r="G93" s="561"/>
      <c r="H93" s="561"/>
      <c r="I93" s="561"/>
      <c r="J93" s="74"/>
      <c r="K93" s="50"/>
      <c r="L93" s="49"/>
      <c r="M93" s="575"/>
      <c r="N93" s="32"/>
      <c r="O93" s="50"/>
      <c r="P93" s="20"/>
      <c r="Q93" s="34"/>
      <c r="R93" s="32"/>
      <c r="S93" s="32"/>
      <c r="T93" s="34"/>
      <c r="U93" s="32"/>
      <c r="V93" s="270">
        <v>4</v>
      </c>
      <c r="W93" s="487" t="s">
        <v>210</v>
      </c>
      <c r="X93" s="488"/>
      <c r="Y93" s="423" t="s">
        <v>36</v>
      </c>
      <c r="Z93" s="424"/>
      <c r="AA93" s="424"/>
      <c r="AB93" s="424"/>
      <c r="AC93" s="424"/>
      <c r="AD93" s="424"/>
      <c r="AE93" s="410" t="s">
        <v>12</v>
      </c>
      <c r="AF93" s="411"/>
      <c r="AG93" s="412"/>
    </row>
    <row r="94" spans="1:33" ht="10.15" customHeight="1" thickTop="1" thickBot="1">
      <c r="A94" s="559"/>
      <c r="B94" s="559"/>
      <c r="C94" s="559"/>
      <c r="D94" s="562"/>
      <c r="E94" s="562"/>
      <c r="F94" s="562"/>
      <c r="G94" s="562"/>
      <c r="H94" s="562"/>
      <c r="I94" s="562"/>
      <c r="J94" s="74"/>
      <c r="K94" s="50"/>
      <c r="L94" s="32"/>
      <c r="M94" s="32"/>
      <c r="N94" s="575">
        <v>1</v>
      </c>
      <c r="O94" s="50"/>
      <c r="P94" s="575">
        <v>1</v>
      </c>
      <c r="Q94" s="520"/>
      <c r="R94" s="512"/>
      <c r="S94" s="512"/>
      <c r="T94" s="521"/>
      <c r="U94" s="510"/>
      <c r="V94" s="270"/>
      <c r="W94" s="489"/>
      <c r="X94" s="490"/>
      <c r="Y94" s="425"/>
      <c r="Z94" s="426"/>
      <c r="AA94" s="426"/>
      <c r="AB94" s="426"/>
      <c r="AC94" s="426"/>
      <c r="AD94" s="426"/>
      <c r="AE94" s="413"/>
      <c r="AF94" s="414"/>
      <c r="AG94" s="415"/>
    </row>
    <row r="95" spans="1:33" ht="10.15" customHeight="1" thickBot="1">
      <c r="A95" s="149"/>
      <c r="B95" s="148"/>
      <c r="C95" s="155"/>
      <c r="D95" s="563"/>
      <c r="E95" s="563"/>
      <c r="F95" s="563"/>
      <c r="G95" s="563"/>
      <c r="H95" s="564"/>
      <c r="I95" s="563"/>
      <c r="J95" s="20"/>
      <c r="K95" s="50"/>
      <c r="L95" s="32"/>
      <c r="M95" s="32"/>
      <c r="N95" s="576"/>
      <c r="O95" s="50"/>
      <c r="P95" s="576"/>
      <c r="Q95" s="70"/>
      <c r="R95" s="159"/>
      <c r="S95" s="330" t="s">
        <v>356</v>
      </c>
      <c r="T95" s="331"/>
      <c r="U95" s="331"/>
      <c r="V95" s="331"/>
      <c r="W95" s="65"/>
      <c r="X95" s="67"/>
      <c r="Y95" s="67"/>
      <c r="Z95" s="20"/>
      <c r="AA95" s="20"/>
      <c r="AB95" s="20"/>
      <c r="AC95" s="20"/>
      <c r="AD95" s="20"/>
      <c r="AE95" s="34"/>
      <c r="AF95" s="20"/>
      <c r="AG95" s="20"/>
    </row>
    <row r="96" spans="1:33" ht="10.15" customHeight="1" thickTop="1">
      <c r="A96" s="557" t="s">
        <v>219</v>
      </c>
      <c r="B96" s="558"/>
      <c r="C96" s="558"/>
      <c r="D96" s="561" t="s">
        <v>355</v>
      </c>
      <c r="E96" s="561"/>
      <c r="F96" s="561"/>
      <c r="G96" s="561"/>
      <c r="H96" s="561"/>
      <c r="I96" s="561"/>
      <c r="J96" s="32"/>
      <c r="K96" s="50"/>
      <c r="L96" s="32"/>
      <c r="M96" s="32"/>
      <c r="N96" s="32"/>
      <c r="O96" s="529"/>
      <c r="P96" s="535"/>
      <c r="Q96" s="540"/>
      <c r="R96" s="535"/>
      <c r="S96" s="331"/>
      <c r="T96" s="331"/>
      <c r="U96" s="331"/>
      <c r="V96" s="331"/>
      <c r="W96" s="65"/>
      <c r="X96" s="67"/>
      <c r="Y96" s="67"/>
      <c r="Z96" s="20"/>
      <c r="AA96" s="20"/>
      <c r="AB96" s="20"/>
      <c r="AC96" s="20"/>
      <c r="AD96" s="20"/>
      <c r="AE96" s="34"/>
      <c r="AF96" s="20"/>
      <c r="AG96" s="20"/>
    </row>
    <row r="97" spans="1:34" ht="10.15" customHeight="1">
      <c r="A97" s="559"/>
      <c r="B97" s="559"/>
      <c r="C97" s="559"/>
      <c r="D97" s="562"/>
      <c r="E97" s="562"/>
      <c r="F97" s="562"/>
      <c r="G97" s="562"/>
      <c r="H97" s="562"/>
      <c r="I97" s="562"/>
      <c r="J97" s="575">
        <v>1</v>
      </c>
      <c r="K97" s="50"/>
      <c r="L97" s="32"/>
      <c r="M97" s="20"/>
      <c r="N97" s="32"/>
      <c r="O97" s="32"/>
      <c r="P97" s="49"/>
      <c r="Q97" s="77"/>
      <c r="R97" s="65"/>
      <c r="S97" s="20"/>
      <c r="T97" s="73"/>
      <c r="U97" s="32"/>
      <c r="V97" s="65"/>
      <c r="W97" s="68"/>
      <c r="X97" s="67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4" ht="10.15" customHeight="1" thickBot="1">
      <c r="A98" s="149"/>
      <c r="B98" s="155"/>
      <c r="C98" s="155"/>
      <c r="D98" s="563"/>
      <c r="E98" s="563"/>
      <c r="F98" s="563"/>
      <c r="G98" s="563"/>
      <c r="H98" s="563"/>
      <c r="I98" s="563"/>
      <c r="J98" s="576"/>
      <c r="K98" s="538"/>
      <c r="L98" s="22"/>
      <c r="M98" s="159"/>
      <c r="N98" s="32"/>
      <c r="O98" s="32"/>
      <c r="P98" s="153"/>
      <c r="Q98" s="474" t="s">
        <v>173</v>
      </c>
      <c r="R98" s="65"/>
      <c r="S98" s="20"/>
      <c r="T98" s="34"/>
      <c r="U98" s="32"/>
      <c r="V98" s="65"/>
      <c r="W98" s="67"/>
      <c r="X98" s="67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4" ht="10.15" customHeight="1" thickTop="1">
      <c r="A99" s="557" t="s">
        <v>220</v>
      </c>
      <c r="B99" s="558"/>
      <c r="C99" s="558"/>
      <c r="D99" s="561" t="s">
        <v>356</v>
      </c>
      <c r="E99" s="561"/>
      <c r="F99" s="561"/>
      <c r="G99" s="561"/>
      <c r="H99" s="561"/>
      <c r="I99" s="561"/>
      <c r="J99" s="20"/>
      <c r="K99" s="512"/>
      <c r="L99" s="512"/>
      <c r="M99" s="512"/>
      <c r="N99" s="510"/>
      <c r="O99" s="510"/>
      <c r="P99" s="513"/>
      <c r="Q99" s="507"/>
      <c r="R99" s="20"/>
      <c r="S99" s="20"/>
      <c r="T99" s="73"/>
      <c r="U99" s="32"/>
      <c r="V99" s="65"/>
      <c r="W99" s="68"/>
      <c r="X99" s="67"/>
      <c r="Y99" s="20"/>
      <c r="Z99" s="20"/>
      <c r="AA99" s="20"/>
      <c r="AB99" s="20"/>
      <c r="AC99" s="20"/>
      <c r="AD99" s="20"/>
      <c r="AE99" s="34"/>
      <c r="AF99" s="20"/>
      <c r="AG99" s="20"/>
    </row>
    <row r="100" spans="1:34" ht="10.15" customHeight="1">
      <c r="A100" s="559"/>
      <c r="B100" s="559"/>
      <c r="C100" s="559"/>
      <c r="D100" s="562"/>
      <c r="E100" s="562"/>
      <c r="F100" s="562"/>
      <c r="G100" s="562"/>
      <c r="H100" s="562"/>
      <c r="I100" s="562"/>
      <c r="J100" s="20"/>
      <c r="K100" s="159"/>
      <c r="L100" s="159"/>
      <c r="M100" s="159"/>
      <c r="N100" s="32"/>
      <c r="O100" s="32"/>
      <c r="P100" s="508"/>
      <c r="Q100" s="58"/>
      <c r="R100" s="20"/>
      <c r="S100" s="20"/>
      <c r="T100" s="34"/>
      <c r="U100" s="20"/>
      <c r="V100" s="65"/>
      <c r="W100" s="67"/>
      <c r="X100" s="67"/>
      <c r="Y100" s="20"/>
      <c r="Z100" s="20"/>
      <c r="AA100" s="20"/>
      <c r="AB100" s="20"/>
      <c r="AC100" s="20"/>
      <c r="AD100" s="20"/>
      <c r="AE100" s="34"/>
      <c r="AF100" s="20"/>
      <c r="AG100" s="20"/>
    </row>
    <row r="101" spans="1:34" ht="10.15" customHeight="1">
      <c r="A101" s="149"/>
      <c r="B101" s="155"/>
      <c r="C101" s="155"/>
      <c r="D101" s="563"/>
      <c r="E101" s="563"/>
      <c r="F101" s="563"/>
      <c r="G101" s="563"/>
      <c r="H101" s="563"/>
      <c r="I101" s="563"/>
      <c r="J101" s="20"/>
      <c r="K101" s="159"/>
      <c r="L101" s="159"/>
      <c r="M101" s="159"/>
      <c r="N101" s="32"/>
      <c r="O101" s="32"/>
      <c r="P101" s="508"/>
      <c r="Q101" s="34"/>
      <c r="R101" s="20"/>
      <c r="S101" s="20"/>
      <c r="T101" s="34"/>
      <c r="U101" s="20"/>
      <c r="V101" s="65"/>
      <c r="W101" s="68"/>
      <c r="X101" s="67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4" ht="10.15" customHeight="1">
      <c r="A102" s="557" t="s">
        <v>221</v>
      </c>
      <c r="B102" s="558"/>
      <c r="C102" s="558"/>
      <c r="D102" s="561" t="s">
        <v>359</v>
      </c>
      <c r="E102" s="561"/>
      <c r="F102" s="561"/>
      <c r="G102" s="561"/>
      <c r="H102" s="561"/>
      <c r="I102" s="561"/>
      <c r="J102" s="20"/>
      <c r="K102" s="159"/>
      <c r="L102" s="159"/>
      <c r="M102" s="159"/>
      <c r="N102" s="32"/>
      <c r="O102" s="32"/>
      <c r="P102" s="575">
        <v>2</v>
      </c>
      <c r="Q102" s="580"/>
      <c r="R102" s="20"/>
      <c r="S102" s="20"/>
      <c r="T102" s="34"/>
      <c r="U102" s="20"/>
      <c r="V102" s="65"/>
      <c r="W102" s="67"/>
      <c r="X102" s="67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4" ht="10.15" customHeight="1" thickBot="1">
      <c r="A103" s="559"/>
      <c r="B103" s="559"/>
      <c r="C103" s="559"/>
      <c r="D103" s="562"/>
      <c r="E103" s="562"/>
      <c r="F103" s="562"/>
      <c r="G103" s="562"/>
      <c r="H103" s="562"/>
      <c r="I103" s="562"/>
      <c r="J103" s="20"/>
      <c r="K103" s="159"/>
      <c r="L103" s="159"/>
      <c r="M103" s="159"/>
      <c r="N103" s="32"/>
      <c r="O103" s="32"/>
      <c r="P103" s="576"/>
      <c r="Q103" s="581"/>
      <c r="R103" s="159"/>
      <c r="S103" s="159"/>
      <c r="T103" s="34"/>
      <c r="U103" s="159"/>
      <c r="V103" s="476">
        <v>5</v>
      </c>
      <c r="W103" s="477" t="s">
        <v>211</v>
      </c>
      <c r="X103" s="478"/>
      <c r="Y103" s="431" t="s">
        <v>13</v>
      </c>
      <c r="Z103" s="168"/>
      <c r="AA103" s="168"/>
      <c r="AB103" s="168"/>
      <c r="AC103" s="168"/>
      <c r="AD103" s="169"/>
      <c r="AE103" s="34"/>
      <c r="AF103" s="20"/>
      <c r="AG103" s="20"/>
    </row>
    <row r="104" spans="1:34" ht="10.15" customHeight="1" thickTop="1">
      <c r="B104" s="55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32"/>
      <c r="O104" s="32"/>
      <c r="P104" s="32"/>
      <c r="Q104" s="528"/>
      <c r="R104" s="512"/>
      <c r="S104" s="512"/>
      <c r="T104" s="528"/>
      <c r="U104" s="510"/>
      <c r="V104" s="476"/>
      <c r="W104" s="479"/>
      <c r="X104" s="480"/>
      <c r="Y104" s="481"/>
      <c r="Z104" s="171"/>
      <c r="AA104" s="171"/>
      <c r="AB104" s="171"/>
      <c r="AC104" s="171"/>
      <c r="AD104" s="172"/>
      <c r="AE104" s="34"/>
      <c r="AF104" s="20"/>
      <c r="AG104" s="20"/>
    </row>
    <row r="105" spans="1:34" ht="10.1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32"/>
      <c r="O105" s="32"/>
      <c r="P105" s="32"/>
      <c r="Q105" s="58"/>
      <c r="R105" s="20"/>
      <c r="S105" s="20"/>
      <c r="T105" s="58"/>
      <c r="U105" s="32"/>
      <c r="V105" s="32"/>
      <c r="W105" s="65"/>
      <c r="X105" s="67"/>
      <c r="Y105" s="67"/>
      <c r="Z105" s="20"/>
      <c r="AA105" s="20"/>
      <c r="AB105" s="20"/>
      <c r="AC105" s="20"/>
      <c r="AD105" s="20"/>
      <c r="AE105" s="20"/>
      <c r="AF105" s="20"/>
      <c r="AG105" s="20"/>
    </row>
    <row r="106" spans="1:34" ht="10.1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32"/>
      <c r="O106" s="32"/>
      <c r="P106" s="32"/>
      <c r="Q106" s="58"/>
      <c r="R106" s="20"/>
      <c r="S106" s="20"/>
      <c r="T106" s="58"/>
      <c r="U106" s="32"/>
      <c r="V106" s="32"/>
      <c r="W106" s="65"/>
      <c r="X106" s="67"/>
      <c r="Y106" s="67"/>
      <c r="Z106" s="20"/>
      <c r="AA106" s="20"/>
      <c r="AB106" s="20"/>
      <c r="AC106" s="20"/>
      <c r="AD106" s="20"/>
      <c r="AE106" s="20"/>
      <c r="AF106" s="20"/>
      <c r="AG106" s="20"/>
    </row>
    <row r="107" spans="1:34" ht="10.1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0"/>
    </row>
    <row r="108" spans="1:34" ht="11.45" customHeight="1">
      <c r="A108" s="20"/>
      <c r="B108" s="240" t="s">
        <v>174</v>
      </c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6"/>
      <c r="W108" s="65"/>
      <c r="X108" s="20"/>
      <c r="Y108" s="20"/>
      <c r="Z108" s="30"/>
      <c r="AA108" s="30"/>
      <c r="AB108" s="30"/>
      <c r="AC108" s="30"/>
      <c r="AD108" s="30"/>
      <c r="AE108" s="30"/>
      <c r="AF108" s="30"/>
      <c r="AG108" s="30"/>
    </row>
    <row r="109" spans="1:34" ht="11.45" customHeight="1">
      <c r="A109" s="20"/>
      <c r="B109" s="237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9"/>
      <c r="AG109" s="20"/>
    </row>
    <row r="110" spans="1:3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Y110" s="370" t="s">
        <v>175</v>
      </c>
      <c r="Z110" s="370"/>
      <c r="AA110" s="370"/>
      <c r="AB110" s="370"/>
      <c r="AC110" s="370"/>
      <c r="AD110" s="370"/>
      <c r="AE110" s="370"/>
      <c r="AF110" s="370"/>
      <c r="AG110" s="370"/>
      <c r="AH110" s="388"/>
    </row>
    <row r="111" spans="1:34">
      <c r="A111" s="20"/>
      <c r="B111" s="470" t="s">
        <v>176</v>
      </c>
      <c r="C111" s="445"/>
      <c r="D111" s="445"/>
      <c r="E111" s="446"/>
      <c r="F111" s="462" t="s">
        <v>177</v>
      </c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6"/>
      <c r="AC111" s="471" t="s">
        <v>178</v>
      </c>
      <c r="AD111" s="472"/>
      <c r="AE111" s="472"/>
      <c r="AF111" s="472"/>
      <c r="AG111" s="472"/>
      <c r="AH111" s="473"/>
    </row>
    <row r="112" spans="1:34">
      <c r="B112" s="447"/>
      <c r="C112" s="448"/>
      <c r="D112" s="448"/>
      <c r="E112" s="449"/>
      <c r="F112" s="447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9"/>
      <c r="AC112" s="471" t="s">
        <v>179</v>
      </c>
      <c r="AD112" s="472"/>
      <c r="AE112" s="472"/>
      <c r="AF112" s="472"/>
      <c r="AG112" s="472"/>
      <c r="AH112" s="473"/>
    </row>
    <row r="113" spans="1:65" ht="11.45" customHeight="1"/>
    <row r="114" spans="1:65" ht="13.5" customHeight="1">
      <c r="A114" s="21"/>
      <c r="B114" s="468" t="s">
        <v>169</v>
      </c>
      <c r="C114" s="450" t="s">
        <v>180</v>
      </c>
      <c r="D114" s="450"/>
      <c r="E114" s="451"/>
      <c r="F114" s="241" t="s">
        <v>205</v>
      </c>
      <c r="G114" s="454"/>
      <c r="H114" s="456" t="s">
        <v>29</v>
      </c>
      <c r="I114" s="457"/>
      <c r="J114" s="457"/>
      <c r="K114" s="457"/>
      <c r="L114" s="457"/>
      <c r="M114" s="458"/>
      <c r="N114" s="462">
        <f>IF(OR(P114="",P115=""),"",P114+P115)</f>
        <v>0</v>
      </c>
      <c r="O114" s="463"/>
      <c r="P114" s="145">
        <v>0</v>
      </c>
      <c r="Q114" s="145" t="s">
        <v>269</v>
      </c>
      <c r="R114" s="145">
        <v>0</v>
      </c>
      <c r="S114" s="462">
        <f>IF(OR(R114="",R115=""),"",R114+R115)</f>
        <v>0</v>
      </c>
      <c r="T114" s="463"/>
      <c r="U114" s="437" t="s">
        <v>212</v>
      </c>
      <c r="V114" s="438"/>
      <c r="W114" s="438"/>
      <c r="X114" s="438"/>
      <c r="Y114" s="438"/>
      <c r="Z114" s="439"/>
      <c r="AA114" s="242" t="s">
        <v>207</v>
      </c>
      <c r="AB114" s="243"/>
      <c r="AC114" s="462" t="s">
        <v>181</v>
      </c>
      <c r="AD114" s="466"/>
      <c r="AE114" s="466"/>
      <c r="AF114" s="466"/>
      <c r="AG114" s="466"/>
      <c r="AH114" s="446"/>
      <c r="AJ114" s="48"/>
      <c r="AK114" s="20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49"/>
      <c r="AW114" s="21"/>
      <c r="AX114" s="21"/>
      <c r="AY114" s="21"/>
      <c r="AZ114" s="21"/>
      <c r="BA114" s="78"/>
      <c r="BB114" s="21"/>
      <c r="BC114" s="2"/>
      <c r="BD114" s="2"/>
      <c r="BE114" s="2"/>
      <c r="BF114" s="2"/>
      <c r="BG114" s="2"/>
      <c r="BH114" s="2"/>
      <c r="BI114" s="48"/>
      <c r="BJ114" s="79"/>
      <c r="BK114" s="20"/>
      <c r="BL114" s="20"/>
      <c r="BM114" s="20"/>
    </row>
    <row r="115" spans="1:65" ht="13.5" customHeight="1">
      <c r="A115" s="21"/>
      <c r="B115" s="469"/>
      <c r="C115" s="452"/>
      <c r="D115" s="452"/>
      <c r="E115" s="453"/>
      <c r="F115" s="237"/>
      <c r="G115" s="455"/>
      <c r="H115" s="459"/>
      <c r="I115" s="460"/>
      <c r="J115" s="460"/>
      <c r="K115" s="460"/>
      <c r="L115" s="460"/>
      <c r="M115" s="461"/>
      <c r="N115" s="464"/>
      <c r="O115" s="465"/>
      <c r="P115" s="80">
        <v>0</v>
      </c>
      <c r="Q115" s="81" t="s">
        <v>269</v>
      </c>
      <c r="R115" s="82">
        <v>0</v>
      </c>
      <c r="S115" s="464"/>
      <c r="T115" s="465"/>
      <c r="U115" s="440"/>
      <c r="V115" s="441"/>
      <c r="W115" s="441"/>
      <c r="X115" s="441"/>
      <c r="Y115" s="441"/>
      <c r="Z115" s="442"/>
      <c r="AA115" s="245"/>
      <c r="AB115" s="246"/>
      <c r="AC115" s="464"/>
      <c r="AD115" s="467"/>
      <c r="AE115" s="467"/>
      <c r="AF115" s="467"/>
      <c r="AG115" s="467"/>
      <c r="AH115" s="449"/>
      <c r="AJ115" s="20"/>
      <c r="AK115" s="20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49"/>
      <c r="AW115" s="21"/>
      <c r="AX115" s="21"/>
      <c r="AY115" s="21"/>
      <c r="AZ115" s="21"/>
      <c r="BA115" s="83"/>
      <c r="BB115" s="21"/>
      <c r="BC115" s="2"/>
      <c r="BD115" s="2"/>
      <c r="BE115" s="2"/>
      <c r="BF115" s="2"/>
      <c r="BG115" s="2"/>
      <c r="BH115" s="2"/>
      <c r="BI115" s="79"/>
      <c r="BJ115" s="79"/>
      <c r="BK115" s="20"/>
      <c r="BL115" s="20"/>
      <c r="BM115" s="20"/>
    </row>
    <row r="116" spans="1:65" ht="13.5" customHeight="1">
      <c r="A116" s="20"/>
      <c r="B116" s="84"/>
      <c r="C116" s="29"/>
      <c r="D116" s="29"/>
      <c r="E116" s="29"/>
      <c r="F116" s="29"/>
      <c r="G116" s="85"/>
      <c r="H116" s="85" t="s">
        <v>182</v>
      </c>
      <c r="I116" s="85"/>
      <c r="J116" s="85"/>
      <c r="K116" s="85"/>
      <c r="L116" s="85"/>
      <c r="M116" s="85"/>
      <c r="N116" s="85"/>
      <c r="O116" s="86"/>
      <c r="P116" s="506">
        <v>4</v>
      </c>
      <c r="Q116" s="146" t="s">
        <v>183</v>
      </c>
      <c r="R116" s="87">
        <v>3</v>
      </c>
      <c r="S116" s="86"/>
      <c r="T116" s="85"/>
      <c r="U116" s="85" t="s">
        <v>182</v>
      </c>
      <c r="V116" s="85"/>
      <c r="W116" s="85"/>
      <c r="X116" s="85"/>
      <c r="Y116" s="85"/>
      <c r="Z116" s="85"/>
      <c r="AA116" s="85"/>
      <c r="AB116" s="85"/>
      <c r="AC116" s="89"/>
      <c r="AD116" s="89"/>
      <c r="AE116" s="89"/>
      <c r="AF116" s="89"/>
      <c r="AG116" s="90"/>
      <c r="AH116" s="85"/>
      <c r="AJ116" s="5"/>
      <c r="AK116" s="23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91"/>
      <c r="AX116" s="20"/>
      <c r="AY116" s="21"/>
      <c r="AZ116" s="20"/>
      <c r="BA116" s="91"/>
      <c r="BB116" s="20"/>
      <c r="BC116" s="23"/>
      <c r="BD116" s="20"/>
      <c r="BE116" s="20"/>
      <c r="BF116" s="20"/>
      <c r="BG116" s="20"/>
      <c r="BH116" s="20"/>
      <c r="BI116" s="20"/>
      <c r="BJ116" s="23"/>
      <c r="BK116" s="20"/>
      <c r="BL116" s="20"/>
      <c r="BM116" s="20"/>
    </row>
    <row r="117" spans="1:65" ht="13.5" customHeight="1">
      <c r="A117" s="20"/>
      <c r="B117" s="84"/>
      <c r="C117" s="29"/>
      <c r="D117" s="29"/>
      <c r="E117" s="29"/>
      <c r="F117" s="29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140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9"/>
      <c r="AD117" s="89"/>
      <c r="AE117" s="89"/>
      <c r="AF117" s="89"/>
      <c r="AG117" s="90"/>
      <c r="AH117" s="85"/>
      <c r="AJ117" s="5"/>
      <c r="AK117" s="23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91"/>
      <c r="AX117" s="20"/>
      <c r="AY117" s="21"/>
      <c r="AZ117" s="20"/>
      <c r="BA117" s="91"/>
      <c r="BB117" s="20"/>
      <c r="BC117" s="20"/>
      <c r="BD117" s="20"/>
      <c r="BE117" s="20"/>
      <c r="BF117" s="20"/>
      <c r="BG117" s="20"/>
      <c r="BH117" s="20"/>
      <c r="BI117" s="23"/>
      <c r="BJ117" s="23"/>
      <c r="BK117" s="20"/>
      <c r="BL117" s="20"/>
      <c r="BM117" s="20"/>
    </row>
    <row r="118" spans="1:65" ht="13.5" customHeight="1">
      <c r="A118" s="20"/>
      <c r="B118" s="419" t="s">
        <v>173</v>
      </c>
      <c r="C118" s="450" t="s">
        <v>184</v>
      </c>
      <c r="D118" s="450"/>
      <c r="E118" s="451"/>
      <c r="F118" s="241" t="s">
        <v>210</v>
      </c>
      <c r="G118" s="454"/>
      <c r="H118" s="456" t="s">
        <v>213</v>
      </c>
      <c r="I118" s="457"/>
      <c r="J118" s="457"/>
      <c r="K118" s="457"/>
      <c r="L118" s="457"/>
      <c r="M118" s="458"/>
      <c r="N118" s="462">
        <f>IF(OR(P118="",P119=""),"",P118+P119)</f>
        <v>1</v>
      </c>
      <c r="O118" s="463"/>
      <c r="P118" s="93">
        <v>1</v>
      </c>
      <c r="Q118" s="145" t="s">
        <v>269</v>
      </c>
      <c r="R118" s="93">
        <v>1</v>
      </c>
      <c r="S118" s="462">
        <f>IF(OR(R118="",R119=""),"",R118+R119)</f>
        <v>2</v>
      </c>
      <c r="T118" s="463"/>
      <c r="U118" s="437" t="s">
        <v>214</v>
      </c>
      <c r="V118" s="438"/>
      <c r="W118" s="438"/>
      <c r="X118" s="438"/>
      <c r="Y118" s="438"/>
      <c r="Z118" s="439"/>
      <c r="AA118" s="443" t="s">
        <v>211</v>
      </c>
      <c r="AB118" s="243"/>
      <c r="AC118" s="462" t="s">
        <v>185</v>
      </c>
      <c r="AD118" s="445"/>
      <c r="AE118" s="445"/>
      <c r="AF118" s="445"/>
      <c r="AG118" s="445"/>
      <c r="AH118" s="446"/>
      <c r="AJ118" s="79"/>
      <c r="AK118" s="20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49"/>
      <c r="AW118" s="21"/>
      <c r="AX118" s="21"/>
      <c r="AY118" s="21"/>
      <c r="AZ118" s="21"/>
      <c r="BA118" s="78"/>
      <c r="BB118" s="21"/>
      <c r="BC118" s="94"/>
      <c r="BD118" s="94"/>
      <c r="BE118" s="95"/>
      <c r="BF118" s="95"/>
      <c r="BG118" s="95"/>
      <c r="BH118" s="95"/>
      <c r="BI118" s="79"/>
      <c r="BJ118" s="79"/>
      <c r="BK118" s="20"/>
      <c r="BL118" s="20"/>
      <c r="BM118" s="20"/>
    </row>
    <row r="119" spans="1:65" ht="13.5" customHeight="1">
      <c r="A119" s="20"/>
      <c r="B119" s="421"/>
      <c r="C119" s="452"/>
      <c r="D119" s="452"/>
      <c r="E119" s="453"/>
      <c r="F119" s="237"/>
      <c r="G119" s="455"/>
      <c r="H119" s="459"/>
      <c r="I119" s="460"/>
      <c r="J119" s="460"/>
      <c r="K119" s="460"/>
      <c r="L119" s="460"/>
      <c r="M119" s="461"/>
      <c r="N119" s="464"/>
      <c r="O119" s="465"/>
      <c r="P119" s="146">
        <v>0</v>
      </c>
      <c r="Q119" s="81" t="s">
        <v>269</v>
      </c>
      <c r="R119" s="146">
        <v>1</v>
      </c>
      <c r="S119" s="464"/>
      <c r="T119" s="465"/>
      <c r="U119" s="440"/>
      <c r="V119" s="441"/>
      <c r="W119" s="441"/>
      <c r="X119" s="441"/>
      <c r="Y119" s="441"/>
      <c r="Z119" s="442"/>
      <c r="AA119" s="444"/>
      <c r="AB119" s="246"/>
      <c r="AC119" s="447"/>
      <c r="AD119" s="448"/>
      <c r="AE119" s="448"/>
      <c r="AF119" s="448"/>
      <c r="AG119" s="448"/>
      <c r="AH119" s="449"/>
      <c r="AJ119" s="20"/>
      <c r="AK119" s="20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49"/>
      <c r="AW119" s="21"/>
      <c r="AX119" s="21"/>
      <c r="AY119" s="21"/>
      <c r="AZ119" s="21"/>
      <c r="BA119" s="83"/>
      <c r="BB119" s="21"/>
      <c r="BC119" s="95"/>
      <c r="BD119" s="95"/>
      <c r="BE119" s="95"/>
      <c r="BF119" s="95"/>
      <c r="BG119" s="95"/>
      <c r="BH119" s="95"/>
      <c r="BI119" s="79"/>
      <c r="BJ119" s="79"/>
      <c r="BK119" s="20"/>
      <c r="BL119" s="20"/>
      <c r="BM119" s="20"/>
    </row>
    <row r="120" spans="1:65" ht="13.5" customHeight="1">
      <c r="A120" s="20"/>
      <c r="B120" s="84"/>
      <c r="C120" s="29"/>
      <c r="D120" s="29"/>
      <c r="E120" s="29"/>
      <c r="F120" s="29"/>
      <c r="G120" s="85"/>
      <c r="H120" s="85" t="s">
        <v>182</v>
      </c>
      <c r="I120" s="85"/>
      <c r="J120" s="85"/>
      <c r="K120" s="85"/>
      <c r="L120" s="85"/>
      <c r="M120" s="85"/>
      <c r="N120" s="85"/>
      <c r="O120" s="86"/>
      <c r="P120" s="87"/>
      <c r="Q120" s="146" t="s">
        <v>183</v>
      </c>
      <c r="R120" s="87"/>
      <c r="S120" s="86"/>
      <c r="T120" s="85"/>
      <c r="U120" s="85" t="s">
        <v>182</v>
      </c>
      <c r="V120" s="85"/>
      <c r="W120" s="85"/>
      <c r="X120" s="85"/>
      <c r="Y120" s="85"/>
      <c r="Z120" s="85"/>
      <c r="AA120" s="85"/>
      <c r="AB120" s="85"/>
      <c r="AC120" s="89"/>
      <c r="AD120" s="89"/>
      <c r="AE120" s="89"/>
      <c r="AF120" s="89"/>
      <c r="AG120" s="90"/>
      <c r="AH120" s="85"/>
      <c r="AJ120" s="5"/>
      <c r="AK120" s="23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91"/>
      <c r="AX120" s="20"/>
      <c r="AY120" s="21"/>
      <c r="AZ120" s="20"/>
      <c r="BA120" s="91"/>
      <c r="BB120" s="20"/>
      <c r="BC120" s="23"/>
      <c r="BD120" s="20"/>
      <c r="BE120" s="20"/>
      <c r="BF120" s="20"/>
      <c r="BG120" s="20"/>
      <c r="BH120" s="20"/>
      <c r="BI120" s="23"/>
      <c r="BJ120" s="23"/>
      <c r="BK120" s="20"/>
      <c r="BL120" s="20"/>
      <c r="BM120" s="20"/>
    </row>
    <row r="121" spans="1:65" ht="13.5" customHeight="1">
      <c r="A121" s="20"/>
      <c r="B121" s="84"/>
      <c r="C121" s="29"/>
      <c r="D121" s="29"/>
      <c r="E121" s="29"/>
      <c r="F121" s="29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140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9"/>
      <c r="AD121" s="89"/>
      <c r="AE121" s="89"/>
      <c r="AF121" s="89"/>
      <c r="AG121" s="90"/>
      <c r="AH121" s="85"/>
      <c r="AJ121" s="5"/>
      <c r="AK121" s="23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91"/>
      <c r="AX121" s="20"/>
      <c r="AY121" s="21"/>
      <c r="AZ121" s="20"/>
      <c r="BA121" s="91"/>
      <c r="BB121" s="20"/>
      <c r="BC121" s="20"/>
      <c r="BD121" s="20"/>
      <c r="BE121" s="20"/>
      <c r="BF121" s="20"/>
      <c r="BG121" s="20"/>
      <c r="BH121" s="20"/>
      <c r="BI121" s="23"/>
      <c r="BJ121" s="23"/>
      <c r="BK121" s="20"/>
      <c r="BL121" s="20"/>
      <c r="BM121" s="20"/>
    </row>
    <row r="122" spans="1:65" ht="13.5" customHeight="1">
      <c r="A122" s="20"/>
      <c r="B122" s="419" t="s">
        <v>94</v>
      </c>
      <c r="C122" s="450" t="s">
        <v>186</v>
      </c>
      <c r="D122" s="450"/>
      <c r="E122" s="451"/>
      <c r="F122" s="241" t="s">
        <v>187</v>
      </c>
      <c r="G122" s="454"/>
      <c r="H122" s="456" t="s">
        <v>355</v>
      </c>
      <c r="I122" s="457"/>
      <c r="J122" s="457"/>
      <c r="K122" s="457"/>
      <c r="L122" s="457"/>
      <c r="M122" s="458"/>
      <c r="N122" s="462">
        <f>IF(OR(P122="",P123=""),"",P122+P123)</f>
        <v>0</v>
      </c>
      <c r="O122" s="463"/>
      <c r="P122" s="93">
        <v>0</v>
      </c>
      <c r="Q122" s="145" t="s">
        <v>269</v>
      </c>
      <c r="R122" s="93">
        <v>2</v>
      </c>
      <c r="S122" s="462">
        <f>IF(OR(R122="",R123=""),"",R122+R123)</f>
        <v>5</v>
      </c>
      <c r="T122" s="463"/>
      <c r="U122" s="437" t="s">
        <v>215</v>
      </c>
      <c r="V122" s="438"/>
      <c r="W122" s="438"/>
      <c r="X122" s="438"/>
      <c r="Y122" s="438"/>
      <c r="Z122" s="439"/>
      <c r="AA122" s="443" t="s">
        <v>208</v>
      </c>
      <c r="AB122" s="243"/>
      <c r="AC122" s="462" t="s">
        <v>189</v>
      </c>
      <c r="AD122" s="445"/>
      <c r="AE122" s="445"/>
      <c r="AF122" s="445"/>
      <c r="AG122" s="445"/>
      <c r="AH122" s="446"/>
      <c r="AJ122" s="79"/>
      <c r="AK122" s="20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49"/>
      <c r="AW122" s="21"/>
      <c r="AX122" s="21"/>
      <c r="AY122" s="21"/>
      <c r="AZ122" s="21"/>
      <c r="BA122" s="78"/>
      <c r="BB122" s="21"/>
      <c r="BC122" s="95"/>
      <c r="BD122" s="95"/>
      <c r="BE122" s="95"/>
      <c r="BF122" s="95"/>
      <c r="BG122" s="95"/>
      <c r="BH122" s="95"/>
      <c r="BI122" s="79"/>
      <c r="BJ122" s="79"/>
      <c r="BK122" s="20"/>
      <c r="BL122" s="20"/>
      <c r="BM122" s="20"/>
    </row>
    <row r="123" spans="1:65" ht="13.5" customHeight="1">
      <c r="A123" s="20"/>
      <c r="B123" s="421"/>
      <c r="C123" s="452"/>
      <c r="D123" s="452"/>
      <c r="E123" s="453"/>
      <c r="F123" s="237"/>
      <c r="G123" s="455"/>
      <c r="H123" s="459"/>
      <c r="I123" s="460"/>
      <c r="J123" s="460"/>
      <c r="K123" s="460"/>
      <c r="L123" s="460"/>
      <c r="M123" s="461"/>
      <c r="N123" s="464"/>
      <c r="O123" s="465"/>
      <c r="P123" s="146">
        <v>0</v>
      </c>
      <c r="Q123" s="81" t="s">
        <v>269</v>
      </c>
      <c r="R123" s="146">
        <v>3</v>
      </c>
      <c r="S123" s="464"/>
      <c r="T123" s="465"/>
      <c r="U123" s="440"/>
      <c r="V123" s="441"/>
      <c r="W123" s="441"/>
      <c r="X123" s="441"/>
      <c r="Y123" s="441"/>
      <c r="Z123" s="442"/>
      <c r="AA123" s="444"/>
      <c r="AB123" s="246"/>
      <c r="AC123" s="447"/>
      <c r="AD123" s="448"/>
      <c r="AE123" s="448"/>
      <c r="AF123" s="448"/>
      <c r="AG123" s="448"/>
      <c r="AH123" s="449"/>
      <c r="AJ123" s="20"/>
      <c r="AK123" s="20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49"/>
      <c r="AW123" s="21"/>
      <c r="AX123" s="21"/>
      <c r="AY123" s="21"/>
      <c r="AZ123" s="21"/>
      <c r="BA123" s="83"/>
      <c r="BB123" s="21"/>
      <c r="BC123" s="95"/>
      <c r="BD123" s="95"/>
      <c r="BE123" s="95"/>
      <c r="BF123" s="95"/>
      <c r="BG123" s="95"/>
      <c r="BH123" s="95"/>
      <c r="BI123" s="79"/>
      <c r="BJ123" s="79"/>
      <c r="BK123" s="20"/>
      <c r="BL123" s="20"/>
      <c r="BM123" s="20"/>
    </row>
    <row r="124" spans="1:65" ht="13.5" customHeight="1">
      <c r="A124" s="20"/>
      <c r="B124" s="84"/>
      <c r="C124" s="29"/>
      <c r="D124" s="29"/>
      <c r="E124" s="29"/>
      <c r="F124" s="29"/>
      <c r="G124" s="85"/>
      <c r="H124" s="85" t="s">
        <v>182</v>
      </c>
      <c r="I124" s="85"/>
      <c r="J124" s="85"/>
      <c r="K124" s="85"/>
      <c r="L124" s="85"/>
      <c r="M124" s="85"/>
      <c r="N124" s="85"/>
      <c r="O124" s="86"/>
      <c r="P124" s="87"/>
      <c r="Q124" s="146" t="s">
        <v>183</v>
      </c>
      <c r="R124" s="87"/>
      <c r="S124" s="86"/>
      <c r="T124" s="85"/>
      <c r="U124" s="85" t="s">
        <v>182</v>
      </c>
      <c r="V124" s="85"/>
      <c r="W124" s="85"/>
      <c r="X124" s="85"/>
      <c r="Y124" s="85"/>
      <c r="Z124" s="85"/>
      <c r="AA124" s="85"/>
      <c r="AB124" s="85"/>
      <c r="AC124" s="89"/>
      <c r="AD124" s="89"/>
      <c r="AE124" s="89"/>
      <c r="AF124" s="89"/>
      <c r="AG124" s="90"/>
      <c r="AH124" s="85"/>
      <c r="AJ124" s="12"/>
      <c r="AK124" s="23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91"/>
      <c r="AX124" s="20"/>
      <c r="AY124" s="21"/>
      <c r="AZ124" s="20"/>
      <c r="BA124" s="91"/>
      <c r="BB124" s="20"/>
      <c r="BC124" s="23"/>
      <c r="BD124" s="20"/>
      <c r="BE124" s="20"/>
      <c r="BF124" s="20"/>
      <c r="BG124" s="20"/>
      <c r="BH124" s="20"/>
      <c r="BI124" s="23"/>
      <c r="BJ124" s="23"/>
      <c r="BK124" s="20"/>
      <c r="BL124" s="20"/>
      <c r="BM124" s="20"/>
    </row>
    <row r="125" spans="1:65" ht="13.5" customHeight="1">
      <c r="A125" s="20"/>
      <c r="B125" s="84"/>
      <c r="C125" s="29"/>
      <c r="D125" s="29"/>
      <c r="E125" s="29"/>
      <c r="F125" s="29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40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9"/>
      <c r="AD125" s="89"/>
      <c r="AE125" s="89"/>
      <c r="AF125" s="89"/>
      <c r="AG125" s="90"/>
      <c r="AH125" s="85"/>
      <c r="AJ125" s="12"/>
      <c r="AK125" s="23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91"/>
      <c r="AX125" s="20"/>
      <c r="AY125" s="21"/>
      <c r="AZ125" s="20"/>
      <c r="BA125" s="91"/>
      <c r="BB125" s="20"/>
      <c r="BC125" s="20"/>
      <c r="BD125" s="20"/>
      <c r="BE125" s="20"/>
      <c r="BF125" s="20"/>
      <c r="BG125" s="20"/>
      <c r="BH125" s="20"/>
      <c r="BI125" s="23"/>
      <c r="BJ125" s="23"/>
      <c r="BK125" s="20"/>
      <c r="BL125" s="20"/>
      <c r="BM125" s="20"/>
    </row>
    <row r="126" spans="1:65" ht="13.5" customHeight="1">
      <c r="A126" s="20"/>
      <c r="B126" s="419" t="s">
        <v>171</v>
      </c>
      <c r="C126" s="450" t="s">
        <v>190</v>
      </c>
      <c r="D126" s="450"/>
      <c r="E126" s="451"/>
      <c r="F126" s="241" t="s">
        <v>191</v>
      </c>
      <c r="G126" s="454"/>
      <c r="H126" s="456" t="s">
        <v>356</v>
      </c>
      <c r="I126" s="457"/>
      <c r="J126" s="457"/>
      <c r="K126" s="457"/>
      <c r="L126" s="457"/>
      <c r="M126" s="458"/>
      <c r="N126" s="462">
        <f>IF(OR(P126="",P127=""),"",P126+P127)</f>
        <v>1</v>
      </c>
      <c r="O126" s="463"/>
      <c r="P126" s="93">
        <v>1</v>
      </c>
      <c r="Q126" s="145" t="s">
        <v>269</v>
      </c>
      <c r="R126" s="93">
        <v>1</v>
      </c>
      <c r="S126" s="462">
        <f>IF(OR(R126="",R127=""),"",R126+R127)</f>
        <v>1</v>
      </c>
      <c r="T126" s="463"/>
      <c r="U126" s="437" t="s">
        <v>355</v>
      </c>
      <c r="V126" s="438"/>
      <c r="W126" s="438"/>
      <c r="X126" s="438"/>
      <c r="Y126" s="438"/>
      <c r="Z126" s="439"/>
      <c r="AA126" s="443" t="s">
        <v>192</v>
      </c>
      <c r="AB126" s="243"/>
      <c r="AC126" s="241" t="s">
        <v>193</v>
      </c>
      <c r="AD126" s="445"/>
      <c r="AE126" s="445"/>
      <c r="AF126" s="445"/>
      <c r="AG126" s="445"/>
      <c r="AH126" s="446"/>
      <c r="AJ126" s="79"/>
      <c r="AK126" s="20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49"/>
      <c r="AW126" s="21"/>
      <c r="AX126" s="21"/>
      <c r="AY126" s="21"/>
      <c r="AZ126" s="21"/>
      <c r="BA126" s="78"/>
      <c r="BB126" s="21"/>
      <c r="BC126" s="2"/>
      <c r="BD126" s="2"/>
      <c r="BE126" s="2"/>
      <c r="BF126" s="2"/>
      <c r="BG126" s="2"/>
      <c r="BH126" s="2"/>
      <c r="BI126" s="79"/>
      <c r="BJ126" s="79"/>
      <c r="BK126" s="20"/>
      <c r="BL126" s="20"/>
      <c r="BM126" s="20"/>
    </row>
    <row r="127" spans="1:65" ht="13.5" customHeight="1">
      <c r="A127" s="20"/>
      <c r="B127" s="421"/>
      <c r="C127" s="452"/>
      <c r="D127" s="452"/>
      <c r="E127" s="453"/>
      <c r="F127" s="237"/>
      <c r="G127" s="455"/>
      <c r="H127" s="459"/>
      <c r="I127" s="460"/>
      <c r="J127" s="460"/>
      <c r="K127" s="460"/>
      <c r="L127" s="460"/>
      <c r="M127" s="461"/>
      <c r="N127" s="464"/>
      <c r="O127" s="465"/>
      <c r="P127" s="146">
        <v>0</v>
      </c>
      <c r="Q127" s="81" t="s">
        <v>269</v>
      </c>
      <c r="R127" s="146">
        <v>0</v>
      </c>
      <c r="S127" s="464"/>
      <c r="T127" s="465"/>
      <c r="U127" s="440"/>
      <c r="V127" s="441"/>
      <c r="W127" s="441"/>
      <c r="X127" s="441"/>
      <c r="Y127" s="441"/>
      <c r="Z127" s="442"/>
      <c r="AA127" s="444"/>
      <c r="AB127" s="246"/>
      <c r="AC127" s="447"/>
      <c r="AD127" s="448"/>
      <c r="AE127" s="448"/>
      <c r="AF127" s="448"/>
      <c r="AG127" s="448"/>
      <c r="AH127" s="449"/>
      <c r="AJ127" s="20"/>
      <c r="AK127" s="20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49"/>
      <c r="AW127" s="21"/>
      <c r="AX127" s="21"/>
      <c r="AY127" s="21"/>
      <c r="AZ127" s="21"/>
      <c r="BA127" s="83"/>
      <c r="BB127" s="21"/>
      <c r="BC127" s="2"/>
      <c r="BD127" s="2"/>
      <c r="BE127" s="2"/>
      <c r="BF127" s="2"/>
      <c r="BG127" s="2"/>
      <c r="BH127" s="2"/>
      <c r="BI127" s="79"/>
      <c r="BJ127" s="79"/>
      <c r="BK127" s="20"/>
      <c r="BL127" s="20"/>
      <c r="BM127" s="20"/>
    </row>
    <row r="128" spans="1:65" ht="13.5" customHeight="1">
      <c r="A128" s="20"/>
      <c r="B128" s="34"/>
      <c r="C128" s="95"/>
      <c r="D128" s="95"/>
      <c r="E128" s="95"/>
      <c r="F128" s="95"/>
      <c r="G128" s="85"/>
      <c r="H128" s="85" t="s">
        <v>182</v>
      </c>
      <c r="I128" s="60"/>
      <c r="J128" s="60"/>
      <c r="K128" s="60"/>
      <c r="L128" s="60"/>
      <c r="M128" s="60"/>
      <c r="N128" s="60"/>
      <c r="O128" s="86"/>
      <c r="P128" s="506">
        <v>2</v>
      </c>
      <c r="Q128" s="146" t="s">
        <v>183</v>
      </c>
      <c r="R128" s="87">
        <v>3</v>
      </c>
      <c r="S128" s="86"/>
      <c r="T128" s="60"/>
      <c r="U128" s="85" t="s">
        <v>182</v>
      </c>
      <c r="V128" s="60"/>
      <c r="W128" s="60"/>
      <c r="X128" s="60"/>
      <c r="Y128" s="60"/>
      <c r="Z128" s="60"/>
      <c r="AA128" s="85"/>
      <c r="AB128" s="60"/>
      <c r="AC128" s="60"/>
      <c r="AD128" s="60"/>
      <c r="AE128" s="60"/>
      <c r="AF128" s="60"/>
      <c r="AG128" s="90"/>
      <c r="AH128" s="85"/>
      <c r="AJ128" s="5"/>
      <c r="AK128" s="23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91"/>
      <c r="AX128" s="20"/>
      <c r="AY128" s="21"/>
      <c r="AZ128" s="20"/>
      <c r="BA128" s="91"/>
      <c r="BB128" s="20"/>
      <c r="BC128" s="23"/>
      <c r="BD128" s="20"/>
      <c r="BE128" s="20"/>
      <c r="BF128" s="20"/>
      <c r="BG128" s="20"/>
      <c r="BH128" s="20"/>
      <c r="BI128" s="23"/>
      <c r="BJ128" s="23"/>
      <c r="BK128" s="20"/>
      <c r="BL128" s="20"/>
      <c r="BM128" s="20"/>
    </row>
    <row r="129" spans="1:65" ht="13.5" customHeight="1">
      <c r="A129" s="20"/>
      <c r="B129" s="34"/>
      <c r="C129" s="95"/>
      <c r="D129" s="95"/>
      <c r="E129" s="95"/>
      <c r="F129" s="95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141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90"/>
      <c r="AH129" s="85"/>
      <c r="AJ129" s="5"/>
      <c r="AK129" s="23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91"/>
      <c r="AX129" s="20"/>
      <c r="AY129" s="21"/>
      <c r="AZ129" s="20"/>
      <c r="BA129" s="91"/>
      <c r="BB129" s="20"/>
      <c r="BC129" s="20"/>
      <c r="BD129" s="20"/>
      <c r="BE129" s="20"/>
      <c r="BF129" s="20"/>
      <c r="BG129" s="20"/>
      <c r="BH129" s="20"/>
      <c r="BI129" s="23"/>
      <c r="BJ129" s="23"/>
      <c r="BK129" s="20"/>
      <c r="BL129" s="20"/>
      <c r="BM129" s="20"/>
    </row>
    <row r="130" spans="1:65" ht="13.5" customHeight="1">
      <c r="A130" s="20"/>
      <c r="B130" s="419" t="s">
        <v>194</v>
      </c>
      <c r="C130" s="450" t="s">
        <v>195</v>
      </c>
      <c r="D130" s="450"/>
      <c r="E130" s="451"/>
      <c r="F130" s="241" t="s">
        <v>196</v>
      </c>
      <c r="G130" s="454"/>
      <c r="H130" s="456" t="s">
        <v>357</v>
      </c>
      <c r="I130" s="457"/>
      <c r="J130" s="457"/>
      <c r="K130" s="457"/>
      <c r="L130" s="457"/>
      <c r="M130" s="458"/>
      <c r="N130" s="462">
        <f>IF(OR(P130="",P131=""),"",P130+P131)</f>
        <v>1</v>
      </c>
      <c r="O130" s="463"/>
      <c r="P130" s="93">
        <v>1</v>
      </c>
      <c r="Q130" s="145" t="s">
        <v>269</v>
      </c>
      <c r="R130" s="93">
        <v>1</v>
      </c>
      <c r="S130" s="462">
        <f>IF(OR(R130="",R131=""),"",R130+R131)</f>
        <v>2</v>
      </c>
      <c r="T130" s="463"/>
      <c r="U130" s="437" t="s">
        <v>358</v>
      </c>
      <c r="V130" s="438"/>
      <c r="W130" s="438"/>
      <c r="X130" s="438"/>
      <c r="Y130" s="438"/>
      <c r="Z130" s="439"/>
      <c r="AA130" s="443" t="s">
        <v>197</v>
      </c>
      <c r="AB130" s="243"/>
      <c r="AC130" s="241" t="s">
        <v>216</v>
      </c>
      <c r="AD130" s="445"/>
      <c r="AE130" s="445"/>
      <c r="AF130" s="445"/>
      <c r="AG130" s="445"/>
      <c r="AH130" s="446"/>
      <c r="AJ130" s="79"/>
      <c r="AK130" s="20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49"/>
      <c r="AW130" s="21"/>
      <c r="AX130" s="21"/>
      <c r="AY130" s="21"/>
      <c r="AZ130" s="21"/>
      <c r="BA130" s="78"/>
      <c r="BB130" s="21"/>
      <c r="BC130" s="2"/>
      <c r="BD130" s="2"/>
      <c r="BE130" s="2"/>
      <c r="BF130" s="2"/>
      <c r="BG130" s="2"/>
      <c r="BH130" s="2"/>
      <c r="BI130" s="79"/>
      <c r="BJ130" s="79"/>
      <c r="BK130" s="20"/>
      <c r="BL130" s="20"/>
      <c r="BM130" s="20"/>
    </row>
    <row r="131" spans="1:65" ht="13.5" customHeight="1">
      <c r="A131" s="20"/>
      <c r="B131" s="421"/>
      <c r="C131" s="452"/>
      <c r="D131" s="452"/>
      <c r="E131" s="453"/>
      <c r="F131" s="237"/>
      <c r="G131" s="455"/>
      <c r="H131" s="459"/>
      <c r="I131" s="460"/>
      <c r="J131" s="460"/>
      <c r="K131" s="460"/>
      <c r="L131" s="460"/>
      <c r="M131" s="461"/>
      <c r="N131" s="464"/>
      <c r="O131" s="465"/>
      <c r="P131" s="146">
        <v>0</v>
      </c>
      <c r="Q131" s="81" t="s">
        <v>269</v>
      </c>
      <c r="R131" s="146">
        <v>1</v>
      </c>
      <c r="S131" s="464"/>
      <c r="T131" s="465"/>
      <c r="U131" s="440"/>
      <c r="V131" s="441"/>
      <c r="W131" s="441"/>
      <c r="X131" s="441"/>
      <c r="Y131" s="441"/>
      <c r="Z131" s="442"/>
      <c r="AA131" s="444"/>
      <c r="AB131" s="246"/>
      <c r="AC131" s="447"/>
      <c r="AD131" s="448"/>
      <c r="AE131" s="448"/>
      <c r="AF131" s="448"/>
      <c r="AG131" s="448"/>
      <c r="AH131" s="449"/>
      <c r="AJ131" s="20"/>
      <c r="AK131" s="20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49"/>
      <c r="AW131" s="21"/>
      <c r="AX131" s="21"/>
      <c r="AY131" s="21"/>
      <c r="AZ131" s="21"/>
      <c r="BA131" s="83"/>
      <c r="BB131" s="21"/>
      <c r="BC131" s="2"/>
      <c r="BD131" s="2"/>
      <c r="BE131" s="2"/>
      <c r="BF131" s="2"/>
      <c r="BG131" s="2"/>
      <c r="BH131" s="2"/>
      <c r="BI131" s="79"/>
      <c r="BJ131" s="79"/>
      <c r="BK131" s="20"/>
      <c r="BL131" s="20"/>
      <c r="BM131" s="20"/>
    </row>
    <row r="132" spans="1:65" ht="13.5" customHeight="1">
      <c r="A132" s="20"/>
      <c r="B132" s="85"/>
      <c r="C132" s="85"/>
      <c r="D132" s="85"/>
      <c r="E132" s="85"/>
      <c r="F132" s="85"/>
      <c r="G132" s="85"/>
      <c r="H132" s="85" t="s">
        <v>182</v>
      </c>
      <c r="I132" s="85"/>
      <c r="J132" s="85"/>
      <c r="K132" s="85"/>
      <c r="L132" s="85"/>
      <c r="M132" s="85"/>
      <c r="N132" s="85"/>
      <c r="O132" s="86"/>
      <c r="P132" s="87"/>
      <c r="Q132" s="88" t="s">
        <v>183</v>
      </c>
      <c r="R132" s="87"/>
      <c r="S132" s="86"/>
      <c r="T132" s="85"/>
      <c r="U132" s="85" t="s">
        <v>182</v>
      </c>
      <c r="V132" s="85"/>
      <c r="W132" s="85"/>
      <c r="X132" s="85"/>
      <c r="Y132" s="85"/>
      <c r="Z132" s="85"/>
      <c r="AA132" s="85"/>
      <c r="AB132" s="85"/>
      <c r="AC132" s="89" t="s">
        <v>198</v>
      </c>
      <c r="AD132" s="89"/>
      <c r="AE132" s="89"/>
      <c r="AF132" s="89"/>
      <c r="AG132" s="85"/>
      <c r="AH132" s="85"/>
      <c r="AJ132" s="23"/>
      <c r="AK132" s="23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1"/>
      <c r="AZ132" s="20"/>
      <c r="BA132" s="20"/>
      <c r="BB132" s="20"/>
      <c r="BC132" s="23"/>
      <c r="BD132" s="20"/>
      <c r="BE132" s="20"/>
      <c r="BF132" s="20"/>
      <c r="BG132" s="20"/>
      <c r="BH132" s="20"/>
      <c r="BI132" s="23"/>
      <c r="BJ132" s="23"/>
      <c r="BK132" s="20"/>
      <c r="BL132" s="20"/>
      <c r="BM132" s="20"/>
    </row>
    <row r="133" spans="1:65" ht="13.5" customHeight="1">
      <c r="A133" s="20"/>
      <c r="C133" s="96"/>
      <c r="D133" s="96"/>
      <c r="E133" s="96"/>
      <c r="F133" s="96"/>
      <c r="G133" s="96"/>
      <c r="H133" s="96"/>
      <c r="P133" s="32"/>
      <c r="Q133" s="32"/>
      <c r="R133" s="32"/>
      <c r="U133" s="96"/>
      <c r="V133" s="96"/>
      <c r="AB133" s="30"/>
      <c r="AC133" s="30"/>
      <c r="AD133" s="30"/>
      <c r="AE133" s="30"/>
      <c r="AF133" s="3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</row>
    <row r="134" spans="1:65" s="156" customFormat="1" ht="13.5" customHeight="1">
      <c r="A134" s="159"/>
      <c r="C134" s="96"/>
      <c r="D134" s="96"/>
      <c r="E134" s="96"/>
      <c r="F134" s="96"/>
      <c r="G134" s="96"/>
      <c r="H134" s="96"/>
      <c r="P134" s="32"/>
      <c r="Q134" s="32"/>
      <c r="R134" s="32"/>
      <c r="U134" s="96"/>
      <c r="V134" s="96"/>
      <c r="AB134" s="150"/>
      <c r="AC134" s="150"/>
      <c r="AD134" s="150"/>
      <c r="AE134" s="150"/>
      <c r="AF134" s="150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</row>
    <row r="135" spans="1:65" s="156" customFormat="1" ht="13.5" customHeight="1">
      <c r="A135" s="159"/>
      <c r="C135" s="96"/>
      <c r="D135" s="96"/>
      <c r="E135" s="96"/>
      <c r="F135" s="96"/>
      <c r="G135" s="96"/>
      <c r="H135" s="96"/>
      <c r="P135" s="32"/>
      <c r="Q135" s="32"/>
      <c r="R135" s="32"/>
      <c r="U135" s="96"/>
      <c r="V135" s="96"/>
      <c r="AB135" s="150"/>
      <c r="AC135" s="150"/>
      <c r="AD135" s="150"/>
      <c r="AE135" s="150"/>
      <c r="AF135" s="150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</row>
    <row r="136" spans="1:65" s="156" customFormat="1" ht="13.5" customHeight="1">
      <c r="A136" s="159"/>
      <c r="C136" s="96"/>
      <c r="D136" s="96"/>
      <c r="E136" s="96"/>
      <c r="F136" s="96"/>
      <c r="G136" s="96"/>
      <c r="H136" s="96"/>
      <c r="P136" s="32"/>
      <c r="Q136" s="32"/>
      <c r="R136" s="32"/>
      <c r="U136" s="96"/>
      <c r="V136" s="96"/>
      <c r="AB136" s="150"/>
      <c r="AC136" s="150"/>
      <c r="AD136" s="150"/>
      <c r="AE136" s="150"/>
      <c r="AF136" s="150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</row>
    <row r="137" spans="1:65" s="156" customFormat="1" ht="13.5" customHeight="1">
      <c r="A137" s="159"/>
      <c r="C137" s="96"/>
      <c r="D137" s="96"/>
      <c r="E137" s="96"/>
      <c r="F137" s="96"/>
      <c r="G137" s="96"/>
      <c r="H137" s="96"/>
      <c r="P137" s="32"/>
      <c r="Q137" s="32"/>
      <c r="R137" s="32"/>
      <c r="U137" s="96"/>
      <c r="V137" s="96"/>
      <c r="AB137" s="150"/>
      <c r="AC137" s="150"/>
      <c r="AD137" s="150"/>
      <c r="AE137" s="150"/>
      <c r="AF137" s="150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</row>
    <row r="138" spans="1:65" s="156" customFormat="1" ht="13.5" customHeight="1">
      <c r="A138" s="159"/>
      <c r="C138" s="96"/>
      <c r="D138" s="96"/>
      <c r="E138" s="96"/>
      <c r="F138" s="96"/>
      <c r="G138" s="96"/>
      <c r="H138" s="96"/>
      <c r="P138" s="32"/>
      <c r="Q138" s="32"/>
      <c r="R138" s="32"/>
      <c r="U138" s="96"/>
      <c r="V138" s="96"/>
      <c r="AB138" s="150"/>
      <c r="AC138" s="150"/>
      <c r="AD138" s="150"/>
      <c r="AE138" s="150"/>
      <c r="AF138" s="150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</row>
    <row r="139" spans="1:65" s="156" customFormat="1" ht="13.5" customHeight="1">
      <c r="A139" s="159"/>
      <c r="C139" s="96"/>
      <c r="D139" s="96"/>
      <c r="E139" s="96"/>
      <c r="F139" s="96"/>
      <c r="G139" s="96"/>
      <c r="H139" s="96"/>
      <c r="P139" s="32"/>
      <c r="Q139" s="32"/>
      <c r="R139" s="32"/>
      <c r="U139" s="96"/>
      <c r="V139" s="96"/>
      <c r="AB139" s="150"/>
      <c r="AC139" s="150"/>
      <c r="AD139" s="150"/>
      <c r="AE139" s="150"/>
      <c r="AF139" s="150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</row>
    <row r="140" spans="1:65" s="156" customFormat="1" ht="13.5" customHeight="1">
      <c r="A140" s="159"/>
      <c r="C140" s="96"/>
      <c r="D140" s="96"/>
      <c r="E140" s="96"/>
      <c r="F140" s="96"/>
      <c r="G140" s="96"/>
      <c r="H140" s="96"/>
      <c r="P140" s="32"/>
      <c r="Q140" s="32"/>
      <c r="R140" s="32"/>
      <c r="U140" s="96"/>
      <c r="V140" s="96"/>
      <c r="AB140" s="150"/>
      <c r="AC140" s="150"/>
      <c r="AD140" s="150"/>
      <c r="AE140" s="150"/>
      <c r="AF140" s="150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</row>
    <row r="141" spans="1:65" s="156" customFormat="1" ht="13.5" customHeight="1">
      <c r="A141" s="159"/>
      <c r="C141" s="96"/>
      <c r="D141" s="96"/>
      <c r="E141" s="96"/>
      <c r="F141" s="96"/>
      <c r="G141" s="96"/>
      <c r="H141" s="96"/>
      <c r="P141" s="32"/>
      <c r="Q141" s="32"/>
      <c r="R141" s="32"/>
      <c r="U141" s="96"/>
      <c r="V141" s="96"/>
      <c r="AB141" s="150"/>
      <c r="AC141" s="150"/>
      <c r="AD141" s="150"/>
      <c r="AE141" s="150"/>
      <c r="AF141" s="150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</row>
    <row r="142" spans="1:65" s="156" customFormat="1" ht="13.5" customHeight="1">
      <c r="A142" s="159"/>
      <c r="C142" s="96"/>
      <c r="D142" s="96"/>
      <c r="E142" s="96"/>
      <c r="F142" s="96"/>
      <c r="G142" s="96"/>
      <c r="H142" s="96"/>
      <c r="P142" s="32"/>
      <c r="Q142" s="32"/>
      <c r="R142" s="32"/>
      <c r="U142" s="96"/>
      <c r="V142" s="96"/>
      <c r="AB142" s="150"/>
      <c r="AC142" s="150"/>
      <c r="AD142" s="150"/>
      <c r="AE142" s="150"/>
      <c r="AF142" s="150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</row>
    <row r="143" spans="1:65" ht="20.45" customHeight="1">
      <c r="A143" s="202" t="s">
        <v>222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19"/>
    </row>
    <row r="144" spans="1:65" ht="20.45" customHeight="1">
      <c r="A144" s="202" t="s">
        <v>276</v>
      </c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</row>
    <row r="145" spans="1:34" ht="20.45" customHeight="1">
      <c r="A145" s="202" t="s">
        <v>223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</row>
    <row r="146" spans="1:34">
      <c r="A146" s="20"/>
      <c r="B146" s="20"/>
      <c r="C146" s="20"/>
      <c r="D146" s="21"/>
      <c r="E146" s="21"/>
      <c r="F146" s="2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1:34" ht="11.45" customHeight="1">
      <c r="A147" s="20"/>
      <c r="B147" s="20"/>
      <c r="E147" s="435" t="s">
        <v>224</v>
      </c>
      <c r="F147" s="433"/>
      <c r="G147" s="433"/>
      <c r="H147" s="433"/>
      <c r="I147" s="433"/>
      <c r="J147" s="433"/>
      <c r="K147" s="433"/>
      <c r="L147" s="433"/>
      <c r="M147" s="433"/>
      <c r="N147" s="433"/>
      <c r="O147" s="434"/>
      <c r="P147" s="21"/>
      <c r="Q147" s="21"/>
      <c r="R147" s="21"/>
      <c r="S147" s="20"/>
      <c r="T147" s="21"/>
      <c r="U147" s="435" t="s">
        <v>225</v>
      </c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4"/>
      <c r="AF147" s="21"/>
      <c r="AG147" s="21"/>
    </row>
    <row r="148" spans="1:34" ht="11.45" customHeight="1">
      <c r="A148" s="20"/>
      <c r="B148" s="20"/>
      <c r="E148" s="436"/>
      <c r="F148" s="417"/>
      <c r="G148" s="417"/>
      <c r="H148" s="417"/>
      <c r="I148" s="417"/>
      <c r="J148" s="417"/>
      <c r="K148" s="417"/>
      <c r="L148" s="417"/>
      <c r="M148" s="417"/>
      <c r="N148" s="417"/>
      <c r="O148" s="418"/>
      <c r="P148" s="21"/>
      <c r="Q148" s="21"/>
      <c r="R148" s="21"/>
      <c r="S148" s="20"/>
      <c r="T148" s="21"/>
      <c r="U148" s="436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8"/>
      <c r="AF148" s="21"/>
      <c r="AG148" s="21"/>
    </row>
    <row r="149" spans="1:34" ht="11.45" customHeight="1" thickBot="1">
      <c r="A149" s="20"/>
      <c r="B149" s="20"/>
      <c r="P149" s="20"/>
      <c r="Q149" s="20"/>
      <c r="R149" s="20"/>
      <c r="S149" s="20"/>
      <c r="T149" s="20"/>
      <c r="AF149" s="20"/>
      <c r="AG149" s="20"/>
    </row>
    <row r="150" spans="1:34" ht="11.45" customHeight="1" thickTop="1">
      <c r="A150" s="20"/>
      <c r="B150" s="20"/>
      <c r="F150" s="64"/>
      <c r="G150" s="202">
        <v>1</v>
      </c>
      <c r="H150" s="385" t="s">
        <v>226</v>
      </c>
      <c r="I150" s="386"/>
      <c r="J150" s="386"/>
      <c r="K150" s="431" t="s">
        <v>227</v>
      </c>
      <c r="L150" s="235"/>
      <c r="M150" s="235"/>
      <c r="N150" s="235"/>
      <c r="O150" s="236"/>
      <c r="P150" s="20"/>
      <c r="Q150" s="432" t="s">
        <v>229</v>
      </c>
      <c r="R150" s="433"/>
      <c r="S150" s="433"/>
      <c r="T150" s="434"/>
      <c r="V150" s="64"/>
      <c r="W150" s="202">
        <v>1</v>
      </c>
      <c r="X150" s="385" t="s">
        <v>347</v>
      </c>
      <c r="Y150" s="386"/>
      <c r="Z150" s="386"/>
      <c r="AA150" s="548" t="s">
        <v>228</v>
      </c>
      <c r="AB150" s="549"/>
      <c r="AC150" s="549"/>
      <c r="AD150" s="549"/>
      <c r="AE150" s="550"/>
      <c r="AF150" s="49"/>
      <c r="AG150" s="49"/>
    </row>
    <row r="151" spans="1:34" ht="11.45" customHeight="1" thickBot="1">
      <c r="A151" s="20"/>
      <c r="B151" s="20"/>
      <c r="F151" s="35"/>
      <c r="G151" s="202"/>
      <c r="H151" s="387"/>
      <c r="I151" s="388"/>
      <c r="J151" s="388"/>
      <c r="K151" s="542"/>
      <c r="L151" s="543"/>
      <c r="M151" s="543"/>
      <c r="N151" s="543"/>
      <c r="O151" s="544"/>
      <c r="P151" s="20"/>
      <c r="Q151" s="428" t="s">
        <v>233</v>
      </c>
      <c r="R151" s="429"/>
      <c r="S151" s="429"/>
      <c r="T151" s="430"/>
      <c r="V151" s="35"/>
      <c r="W151" s="202"/>
      <c r="X151" s="387"/>
      <c r="Y151" s="388"/>
      <c r="Z151" s="388"/>
      <c r="AA151" s="551"/>
      <c r="AB151" s="552"/>
      <c r="AC151" s="552"/>
      <c r="AD151" s="552"/>
      <c r="AE151" s="553"/>
      <c r="AF151" s="49"/>
      <c r="AG151" s="49"/>
    </row>
    <row r="152" spans="1:34" ht="11.45" customHeight="1" thickTop="1">
      <c r="A152" s="408" t="s">
        <v>230</v>
      </c>
      <c r="B152" s="386"/>
      <c r="C152" s="386"/>
      <c r="D152" s="392"/>
      <c r="E152" s="381" t="s">
        <v>6</v>
      </c>
      <c r="F152" s="37"/>
      <c r="G152" s="259">
        <v>2</v>
      </c>
      <c r="H152" s="385" t="s">
        <v>231</v>
      </c>
      <c r="I152" s="386"/>
      <c r="J152" s="386"/>
      <c r="K152" s="548" t="s">
        <v>232</v>
      </c>
      <c r="L152" s="549"/>
      <c r="M152" s="549"/>
      <c r="N152" s="549"/>
      <c r="O152" s="550"/>
      <c r="P152" s="49"/>
      <c r="Q152" s="416" t="s">
        <v>236</v>
      </c>
      <c r="R152" s="417"/>
      <c r="S152" s="417"/>
      <c r="T152" s="418"/>
      <c r="U152" s="46"/>
      <c r="V152" s="37"/>
      <c r="W152" s="258">
        <v>2</v>
      </c>
      <c r="X152" s="419" t="s">
        <v>234</v>
      </c>
      <c r="Y152" s="420"/>
      <c r="Z152" s="420"/>
      <c r="AA152" s="545" t="s">
        <v>235</v>
      </c>
      <c r="AB152" s="546"/>
      <c r="AC152" s="546"/>
      <c r="AD152" s="546"/>
      <c r="AE152" s="547"/>
      <c r="AF152" s="410" t="s">
        <v>12</v>
      </c>
      <c r="AG152" s="411"/>
      <c r="AH152" s="412"/>
    </row>
    <row r="153" spans="1:34" ht="11.45" customHeight="1" thickBot="1">
      <c r="A153" s="409" t="s">
        <v>236</v>
      </c>
      <c r="B153" s="388"/>
      <c r="C153" s="388"/>
      <c r="D153" s="393"/>
      <c r="E153" s="381"/>
      <c r="F153" s="35"/>
      <c r="G153" s="259"/>
      <c r="H153" s="387"/>
      <c r="I153" s="388"/>
      <c r="J153" s="388"/>
      <c r="K153" s="551"/>
      <c r="L153" s="552"/>
      <c r="M153" s="552"/>
      <c r="N153" s="552"/>
      <c r="O153" s="553"/>
      <c r="P153" s="49"/>
      <c r="U153" s="381" t="s">
        <v>28</v>
      </c>
      <c r="V153" s="35"/>
      <c r="W153" s="258"/>
      <c r="X153" s="421"/>
      <c r="Y153" s="422"/>
      <c r="Z153" s="422"/>
      <c r="AA153" s="425"/>
      <c r="AB153" s="426"/>
      <c r="AC153" s="426"/>
      <c r="AD153" s="426"/>
      <c r="AE153" s="427"/>
      <c r="AF153" s="413"/>
      <c r="AG153" s="414"/>
      <c r="AH153" s="415"/>
    </row>
    <row r="154" spans="1:34" ht="11.45" customHeight="1" thickTop="1">
      <c r="A154" s="20"/>
      <c r="B154" s="20"/>
      <c r="C154" s="20"/>
      <c r="D154" s="20"/>
      <c r="F154" s="37"/>
      <c r="G154" s="258">
        <v>3</v>
      </c>
      <c r="H154" s="419" t="s">
        <v>237</v>
      </c>
      <c r="I154" s="420"/>
      <c r="J154" s="420"/>
      <c r="K154" s="545" t="s">
        <v>23</v>
      </c>
      <c r="L154" s="546"/>
      <c r="M154" s="546"/>
      <c r="N154" s="546"/>
      <c r="O154" s="547"/>
      <c r="P154" s="410" t="s">
        <v>12</v>
      </c>
      <c r="Q154" s="411"/>
      <c r="R154" s="412"/>
      <c r="T154" s="32"/>
      <c r="U154" s="381"/>
      <c r="V154" s="37"/>
      <c r="W154" s="259">
        <v>3</v>
      </c>
      <c r="X154" s="385" t="s">
        <v>238</v>
      </c>
      <c r="Y154" s="386"/>
      <c r="Z154" s="386"/>
      <c r="AA154" s="351" t="s">
        <v>239</v>
      </c>
      <c r="AB154" s="235"/>
      <c r="AC154" s="235"/>
      <c r="AD154" s="235"/>
      <c r="AE154" s="236"/>
      <c r="AF154" s="100"/>
      <c r="AG154" s="42"/>
    </row>
    <row r="155" spans="1:34" ht="11.45" customHeight="1" thickBot="1">
      <c r="A155" s="20"/>
      <c r="B155" s="20"/>
      <c r="C155" s="20"/>
      <c r="D155" s="20"/>
      <c r="G155" s="258"/>
      <c r="H155" s="421"/>
      <c r="I155" s="422"/>
      <c r="J155" s="422"/>
      <c r="K155" s="425"/>
      <c r="L155" s="426"/>
      <c r="M155" s="426"/>
      <c r="N155" s="426"/>
      <c r="O155" s="427"/>
      <c r="P155" s="413"/>
      <c r="Q155" s="414"/>
      <c r="R155" s="415"/>
      <c r="V155" s="35"/>
      <c r="W155" s="259"/>
      <c r="X155" s="387"/>
      <c r="Y155" s="388"/>
      <c r="Z155" s="388"/>
      <c r="AA155" s="542"/>
      <c r="AB155" s="543"/>
      <c r="AC155" s="543"/>
      <c r="AD155" s="543"/>
      <c r="AE155" s="544"/>
      <c r="AF155" s="42"/>
      <c r="AG155" s="42"/>
    </row>
    <row r="156" spans="1:34" ht="11.45" customHeight="1" thickTop="1">
      <c r="A156" s="20"/>
      <c r="B156" s="20"/>
      <c r="C156" s="20"/>
      <c r="D156" s="20"/>
      <c r="H156" s="20"/>
      <c r="I156" s="20"/>
      <c r="J156" s="20"/>
      <c r="K156" s="20"/>
      <c r="L156" s="20"/>
      <c r="M156" s="20"/>
      <c r="P156" s="20"/>
      <c r="Q156" s="20"/>
      <c r="R156" s="20"/>
      <c r="S156" s="20"/>
      <c r="T156" s="20"/>
      <c r="V156" s="37"/>
      <c r="W156" s="202">
        <v>4</v>
      </c>
      <c r="X156" s="385" t="s">
        <v>240</v>
      </c>
      <c r="Y156" s="386"/>
      <c r="Z156" s="386"/>
      <c r="AA156" s="548" t="s">
        <v>241</v>
      </c>
      <c r="AB156" s="549"/>
      <c r="AC156" s="549"/>
      <c r="AD156" s="549"/>
      <c r="AE156" s="550"/>
      <c r="AF156" s="49"/>
      <c r="AG156" s="49"/>
    </row>
    <row r="157" spans="1:34" ht="11.45" customHeight="1" thickBot="1">
      <c r="A157" s="20"/>
      <c r="B157" s="20"/>
      <c r="C157" s="20"/>
      <c r="D157" s="20"/>
      <c r="F157" s="64"/>
      <c r="G157" s="202">
        <v>4</v>
      </c>
      <c r="H157" s="385" t="s">
        <v>242</v>
      </c>
      <c r="I157" s="386"/>
      <c r="J157" s="386"/>
      <c r="K157" s="351" t="s">
        <v>20</v>
      </c>
      <c r="L157" s="235"/>
      <c r="M157" s="235"/>
      <c r="N157" s="235"/>
      <c r="O157" s="236"/>
      <c r="P157" s="49"/>
      <c r="Q157" s="49"/>
      <c r="R157" s="20"/>
      <c r="S157" s="20"/>
      <c r="T157" s="20"/>
      <c r="U157" s="20"/>
      <c r="V157" s="20"/>
      <c r="W157" s="202"/>
      <c r="X157" s="387"/>
      <c r="Y157" s="388"/>
      <c r="Z157" s="388"/>
      <c r="AA157" s="551"/>
      <c r="AB157" s="552"/>
      <c r="AC157" s="552"/>
      <c r="AD157" s="552"/>
      <c r="AE157" s="553"/>
      <c r="AF157" s="49"/>
      <c r="AG157" s="49"/>
    </row>
    <row r="158" spans="1:34" ht="11.45" customHeight="1" thickTop="1">
      <c r="A158" s="20"/>
      <c r="B158" s="20"/>
      <c r="C158" s="20"/>
      <c r="D158" s="20"/>
      <c r="F158" s="35"/>
      <c r="G158" s="202"/>
      <c r="H158" s="387"/>
      <c r="I158" s="388"/>
      <c r="J158" s="388"/>
      <c r="K158" s="352"/>
      <c r="L158" s="238"/>
      <c r="M158" s="238"/>
      <c r="N158" s="238"/>
      <c r="O158" s="239"/>
      <c r="P158" s="49"/>
      <c r="Q158" s="49"/>
      <c r="R158" s="20"/>
      <c r="S158" s="20"/>
      <c r="T158" s="20"/>
      <c r="U158" s="20"/>
      <c r="V158" s="20"/>
      <c r="W158" s="2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4" ht="11.45" customHeight="1">
      <c r="A159" s="408" t="s">
        <v>243</v>
      </c>
      <c r="B159" s="386"/>
      <c r="C159" s="386"/>
      <c r="D159" s="392"/>
      <c r="E159" s="381" t="s">
        <v>275</v>
      </c>
      <c r="F159" s="37"/>
      <c r="G159" s="202">
        <v>5</v>
      </c>
      <c r="H159" s="385" t="s">
        <v>345</v>
      </c>
      <c r="I159" s="386"/>
      <c r="J159" s="386"/>
      <c r="K159" s="351" t="s">
        <v>40</v>
      </c>
      <c r="L159" s="235"/>
      <c r="M159" s="235"/>
      <c r="N159" s="235"/>
      <c r="O159" s="236"/>
      <c r="P159" s="20"/>
      <c r="Q159" s="20"/>
      <c r="R159" s="20"/>
      <c r="S159" s="22"/>
      <c r="T159" s="22"/>
      <c r="U159" s="22"/>
      <c r="Z159" s="22"/>
      <c r="AA159" s="22"/>
      <c r="AB159" s="22"/>
      <c r="AC159" s="22"/>
      <c r="AD159" s="22"/>
      <c r="AE159" s="22"/>
      <c r="AF159" s="22"/>
      <c r="AG159" s="22"/>
    </row>
    <row r="160" spans="1:34" ht="11.45" customHeight="1" thickBot="1">
      <c r="A160" s="409" t="s">
        <v>236</v>
      </c>
      <c r="B160" s="388"/>
      <c r="C160" s="388"/>
      <c r="D160" s="393"/>
      <c r="E160" s="381"/>
      <c r="F160" s="35"/>
      <c r="G160" s="202"/>
      <c r="H160" s="387"/>
      <c r="I160" s="388"/>
      <c r="J160" s="388"/>
      <c r="K160" s="542"/>
      <c r="L160" s="543"/>
      <c r="M160" s="543"/>
      <c r="N160" s="543"/>
      <c r="O160" s="544"/>
      <c r="P160" s="20"/>
      <c r="Q160" s="20"/>
      <c r="R160" s="20"/>
      <c r="S160" s="22"/>
      <c r="T160" s="22"/>
      <c r="U160" s="22"/>
      <c r="Z160" s="22"/>
      <c r="AA160" s="22"/>
      <c r="AB160" s="22"/>
      <c r="AC160" s="22"/>
      <c r="AD160" s="22"/>
      <c r="AE160" s="22"/>
      <c r="AF160" s="22"/>
      <c r="AG160" s="22"/>
    </row>
    <row r="161" spans="1:33" ht="11.45" customHeight="1" thickTop="1">
      <c r="A161" s="20"/>
      <c r="B161" s="20"/>
      <c r="F161" s="37"/>
      <c r="G161" s="202">
        <v>6</v>
      </c>
      <c r="H161" s="385" t="s">
        <v>346</v>
      </c>
      <c r="I161" s="386"/>
      <c r="J161" s="386"/>
      <c r="K161" s="548" t="s">
        <v>47</v>
      </c>
      <c r="L161" s="549"/>
      <c r="M161" s="549"/>
      <c r="N161" s="549"/>
      <c r="O161" s="550"/>
      <c r="P161" s="20"/>
      <c r="Q161" s="20"/>
      <c r="R161" s="20"/>
      <c r="S161" s="22"/>
      <c r="T161" s="22"/>
      <c r="U161" s="22"/>
      <c r="Z161" s="22"/>
      <c r="AA161" s="22"/>
      <c r="AB161" s="22"/>
      <c r="AC161" s="22"/>
      <c r="AD161" s="22"/>
      <c r="AE161" s="22"/>
      <c r="AF161" s="22"/>
      <c r="AG161" s="22"/>
    </row>
    <row r="162" spans="1:33" ht="11.45" customHeight="1" thickBot="1">
      <c r="G162" s="202"/>
      <c r="H162" s="387"/>
      <c r="I162" s="388"/>
      <c r="J162" s="388"/>
      <c r="K162" s="551"/>
      <c r="L162" s="552"/>
      <c r="M162" s="552"/>
      <c r="N162" s="552"/>
      <c r="O162" s="553"/>
      <c r="P162" s="20"/>
      <c r="Q162" s="20"/>
      <c r="R162" s="20"/>
      <c r="S162" s="20"/>
      <c r="T162" s="20"/>
      <c r="U162" s="20"/>
      <c r="Z162" s="20"/>
      <c r="AA162" s="20"/>
      <c r="AB162" s="20"/>
      <c r="AC162" s="20"/>
      <c r="AD162" s="20"/>
      <c r="AE162" s="20"/>
      <c r="AF162" s="20"/>
      <c r="AG162" s="20"/>
    </row>
    <row r="163" spans="1:33" ht="11.45" customHeight="1" thickTop="1"/>
    <row r="164" spans="1:33" ht="11.45" customHeight="1"/>
    <row r="165" spans="1:33" ht="20.45" customHeight="1">
      <c r="B165" s="20"/>
      <c r="C165" s="373" t="s">
        <v>57</v>
      </c>
      <c r="D165" s="374"/>
      <c r="E165" s="374"/>
      <c r="F165" s="375"/>
      <c r="G165" s="400" t="str">
        <f>C166</f>
        <v>細谷ＳＣ</v>
      </c>
      <c r="H165" s="401"/>
      <c r="I165" s="401"/>
      <c r="J165" s="402"/>
      <c r="K165" s="400" t="str">
        <f>C167</f>
        <v>雀宮ＦＣ</v>
      </c>
      <c r="L165" s="401"/>
      <c r="M165" s="401"/>
      <c r="N165" s="402"/>
      <c r="O165" s="400" t="str">
        <f>C168</f>
        <v>ＳＵＧＡＯ ＳＣ</v>
      </c>
      <c r="P165" s="401"/>
      <c r="Q165" s="401"/>
      <c r="R165" s="402"/>
      <c r="S165" s="384" t="s">
        <v>244</v>
      </c>
      <c r="T165" s="384"/>
      <c r="U165" s="384" t="s">
        <v>245</v>
      </c>
      <c r="V165" s="384"/>
      <c r="W165" s="384" t="s">
        <v>60</v>
      </c>
      <c r="X165" s="384"/>
      <c r="Y165" s="373" t="s">
        <v>61</v>
      </c>
      <c r="Z165" s="374"/>
      <c r="AA165" s="375"/>
      <c r="AB165" s="373" t="s">
        <v>62</v>
      </c>
      <c r="AC165" s="375"/>
    </row>
    <row r="166" spans="1:33" ht="20.45" customHeight="1">
      <c r="B166" s="21">
        <v>1</v>
      </c>
      <c r="C166" s="407" t="s">
        <v>246</v>
      </c>
      <c r="D166" s="395"/>
      <c r="E166" s="395"/>
      <c r="F166" s="399"/>
      <c r="G166" s="396"/>
      <c r="H166" s="397"/>
      <c r="I166" s="397"/>
      <c r="J166" s="398"/>
      <c r="K166" s="142" t="str">
        <f>IF(OR(L166="",N166=""),"",IF(L166&gt;N166,"○",IF(L166=N166,"△","●")))</f>
        <v>●</v>
      </c>
      <c r="L166" s="97">
        <v>1</v>
      </c>
      <c r="M166" s="143" t="s">
        <v>269</v>
      </c>
      <c r="N166" s="144">
        <v>2</v>
      </c>
      <c r="O166" s="142" t="str">
        <f>IF(OR(P166="",R166=""),"",IF(P166&gt;R166,"○",IF(P166=R166,"△","●")))</f>
        <v>○</v>
      </c>
      <c r="P166" s="97">
        <v>3</v>
      </c>
      <c r="Q166" s="143" t="s">
        <v>283</v>
      </c>
      <c r="R166" s="144">
        <v>0</v>
      </c>
      <c r="S166" s="373">
        <f>IF(AND($H166="",$J166="",$L166="",$N166="",$P166="",$R166=""),"",COUNTIF($G166:$R166,"○")*3+COUNTIF($G166:$R166,"△")*1)</f>
        <v>3</v>
      </c>
      <c r="T166" s="375"/>
      <c r="U166" s="373">
        <f>IF(AND($H166="",$L166="",$P166=""),"",SUM($H166,$L166,$P166))</f>
        <v>4</v>
      </c>
      <c r="V166" s="375"/>
      <c r="W166" s="373">
        <f>IF(AND($J166="",$N166="",$R166=""),"",SUM($J166,$N166,$R166))</f>
        <v>2</v>
      </c>
      <c r="X166" s="375"/>
      <c r="Y166" s="384">
        <f>IF(OR(U166="",W166=""),"",U166-W166)</f>
        <v>2</v>
      </c>
      <c r="Z166" s="384"/>
      <c r="AA166" s="384"/>
      <c r="AB166" s="384">
        <v>2</v>
      </c>
      <c r="AC166" s="384"/>
    </row>
    <row r="167" spans="1:33" ht="20.45" customHeight="1">
      <c r="B167" s="21">
        <v>2</v>
      </c>
      <c r="C167" s="394" t="s">
        <v>247</v>
      </c>
      <c r="D167" s="395"/>
      <c r="E167" s="395"/>
      <c r="F167" s="399"/>
      <c r="G167" s="142" t="str">
        <f>IF(OR(H167="",J167=""),"",IF(H167&gt;J167,"○",IF(H167=J167,"△","●")))</f>
        <v>○</v>
      </c>
      <c r="H167" s="97">
        <f>IF(N166="","",N166)</f>
        <v>2</v>
      </c>
      <c r="I167" s="143" t="s">
        <v>269</v>
      </c>
      <c r="J167" s="144">
        <f>IF(L166="","",L166)</f>
        <v>1</v>
      </c>
      <c r="K167" s="396"/>
      <c r="L167" s="397"/>
      <c r="M167" s="397"/>
      <c r="N167" s="398"/>
      <c r="O167" s="142" t="str">
        <f>IF(OR(P167="",R167=""),"",IF(P167&gt;R167,"○",IF(P167=R167,"△","●")))</f>
        <v>○</v>
      </c>
      <c r="P167" s="97">
        <v>2</v>
      </c>
      <c r="Q167" s="143" t="s">
        <v>269</v>
      </c>
      <c r="R167" s="144">
        <v>1</v>
      </c>
      <c r="S167" s="373">
        <f>IF(AND($H167="",$J167="",$L167="",$N167="",$P167="",$R167=""),"",COUNTIF($G167:$R167,"○")*3+COUNTIF($G167:$R167,"△")*1)</f>
        <v>6</v>
      </c>
      <c r="T167" s="375"/>
      <c r="U167" s="373">
        <f>IF(AND($H167="",$L167="",$P167=""),"",SUM($H167,$L167,$P167))</f>
        <v>4</v>
      </c>
      <c r="V167" s="375"/>
      <c r="W167" s="373">
        <f>IF(AND($J167="",$N167="",$R167=""),"",SUM($J167,$N167,$R167))</f>
        <v>2</v>
      </c>
      <c r="X167" s="375"/>
      <c r="Y167" s="384">
        <f>IF(OR(U167="",W167=""),"",U167-W167)</f>
        <v>2</v>
      </c>
      <c r="Z167" s="384"/>
      <c r="AA167" s="384"/>
      <c r="AB167" s="554">
        <v>1</v>
      </c>
      <c r="AC167" s="554"/>
      <c r="AD167" s="98"/>
      <c r="AF167" s="99"/>
      <c r="AG167" s="99"/>
    </row>
    <row r="168" spans="1:33" ht="20.45" customHeight="1">
      <c r="B168" s="21">
        <v>3</v>
      </c>
      <c r="C168" s="404" t="s">
        <v>23</v>
      </c>
      <c r="D168" s="405"/>
      <c r="E168" s="405"/>
      <c r="F168" s="406"/>
      <c r="G168" s="142" t="str">
        <f>IF(OR(H168="",J168=""),"",IF(H168&gt;J168,"○",IF(H168=J168,"△","●")))</f>
        <v>●</v>
      </c>
      <c r="H168" s="97">
        <f>IF(R166="","",R166)</f>
        <v>0</v>
      </c>
      <c r="I168" s="143" t="s">
        <v>269</v>
      </c>
      <c r="J168" s="144">
        <f>IF(P166="","",P166)</f>
        <v>3</v>
      </c>
      <c r="K168" s="142" t="str">
        <f>IF(O167="○","●",IF(O167="●","〇",IF(O167="△","△","")))</f>
        <v>●</v>
      </c>
      <c r="L168" s="97">
        <f>IF(R167="","",R167)</f>
        <v>1</v>
      </c>
      <c r="M168" s="143" t="s">
        <v>269</v>
      </c>
      <c r="N168" s="144">
        <f>IF(P167="","",P167)</f>
        <v>2</v>
      </c>
      <c r="O168" s="396"/>
      <c r="P168" s="397"/>
      <c r="Q168" s="397"/>
      <c r="R168" s="398"/>
      <c r="S168" s="373">
        <f>IF(AND($H168="",$J168="",$L168="",$N168="",$P168="",$R168=""),"",COUNTIF($G168:$R168,"○")*3+COUNTIF($G168:$R168,"△")*1)</f>
        <v>0</v>
      </c>
      <c r="T168" s="375"/>
      <c r="U168" s="373">
        <f>IF(AND($H168="",$L168="",$P168=""),"",SUM($H168,$L168,$P168))</f>
        <v>1</v>
      </c>
      <c r="V168" s="375"/>
      <c r="W168" s="373">
        <f>IF(AND($J168="",$N168="",$R168=""),"",SUM($J168,$N168,$R168))</f>
        <v>5</v>
      </c>
      <c r="X168" s="375"/>
      <c r="Y168" s="384">
        <f>IF(OR(U168="",W168=""),"",U168-W168)</f>
        <v>-4</v>
      </c>
      <c r="Z168" s="384"/>
      <c r="AA168" s="384"/>
      <c r="AB168" s="384">
        <v>3</v>
      </c>
      <c r="AC168" s="384"/>
      <c r="AD168" s="30"/>
      <c r="AF168" s="30"/>
      <c r="AG168" s="30"/>
    </row>
    <row r="169" spans="1:33" ht="18.600000000000001" customHeight="1">
      <c r="B169" s="21"/>
      <c r="C169" s="100"/>
      <c r="D169" s="42"/>
      <c r="E169" s="42"/>
      <c r="F169" s="42"/>
      <c r="G169" s="21"/>
      <c r="H169" s="21"/>
      <c r="I169" s="21"/>
      <c r="J169" s="21"/>
      <c r="K169" s="20"/>
      <c r="L169" s="21"/>
      <c r="M169" s="21"/>
      <c r="N169" s="21"/>
      <c r="O169" s="20"/>
      <c r="P169" s="20"/>
      <c r="Q169" s="20"/>
      <c r="R169" s="20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30"/>
      <c r="AF169" s="30"/>
      <c r="AG169" s="30"/>
    </row>
    <row r="170" spans="1:33" ht="20.45" customHeight="1">
      <c r="B170" s="20"/>
      <c r="C170" s="373" t="s">
        <v>64</v>
      </c>
      <c r="D170" s="374"/>
      <c r="E170" s="374"/>
      <c r="F170" s="375"/>
      <c r="G170" s="400" t="str">
        <f>C171</f>
        <v>昭和戸祭ＳＣ</v>
      </c>
      <c r="H170" s="401"/>
      <c r="I170" s="401"/>
      <c r="J170" s="402"/>
      <c r="K170" s="400" t="str">
        <f>C172</f>
        <v>ＦＣブロケード</v>
      </c>
      <c r="L170" s="401"/>
      <c r="M170" s="401"/>
      <c r="N170" s="402"/>
      <c r="O170" s="400" t="str">
        <f>C173</f>
        <v>ｕｎｉｏｎ ＳＣ</v>
      </c>
      <c r="P170" s="401"/>
      <c r="Q170" s="401"/>
      <c r="R170" s="402"/>
      <c r="S170" s="384" t="s">
        <v>244</v>
      </c>
      <c r="T170" s="384"/>
      <c r="U170" s="384" t="s">
        <v>245</v>
      </c>
      <c r="V170" s="384"/>
      <c r="W170" s="384" t="s">
        <v>60</v>
      </c>
      <c r="X170" s="384"/>
      <c r="Y170" s="373" t="s">
        <v>61</v>
      </c>
      <c r="Z170" s="374"/>
      <c r="AA170" s="375"/>
      <c r="AB170" s="373" t="s">
        <v>62</v>
      </c>
      <c r="AC170" s="375"/>
      <c r="AD170" s="30"/>
      <c r="AF170" s="30"/>
      <c r="AG170" s="30"/>
    </row>
    <row r="171" spans="1:33" ht="20.45" customHeight="1">
      <c r="B171" s="21">
        <v>4</v>
      </c>
      <c r="C171" s="394" t="s">
        <v>248</v>
      </c>
      <c r="D171" s="395"/>
      <c r="E171" s="395"/>
      <c r="F171" s="399"/>
      <c r="G171" s="396"/>
      <c r="H171" s="397"/>
      <c r="I171" s="397"/>
      <c r="J171" s="398"/>
      <c r="K171" s="142" t="str">
        <f>IF(OR(L171="",N171=""),"",IF(L171&gt;N171,"○",IF(L171=N171,"△","●")))</f>
        <v>○</v>
      </c>
      <c r="L171" s="97">
        <v>3</v>
      </c>
      <c r="M171" s="143" t="s">
        <v>269</v>
      </c>
      <c r="N171" s="144">
        <v>0</v>
      </c>
      <c r="O171" s="142" t="str">
        <f>IF(OR(P171="",R171=""),"",IF(P171&gt;R171,"○",IF(P171=R171,"△","●")))</f>
        <v>△</v>
      </c>
      <c r="P171" s="97">
        <v>0</v>
      </c>
      <c r="Q171" s="143" t="s">
        <v>269</v>
      </c>
      <c r="R171" s="144">
        <v>0</v>
      </c>
      <c r="S171" s="373">
        <f>IF(AND($H171="",$J171="",$L171="",$N171="",$P171="",$R171=""),"",COUNTIF($G171:$R171,"○")*3+COUNTIF($G171:$R171,"△")*1)</f>
        <v>4</v>
      </c>
      <c r="T171" s="375"/>
      <c r="U171" s="373">
        <f>IF(AND($H171="",$L171="",$P171=""),"",SUM($H171,$L171,$P171))</f>
        <v>3</v>
      </c>
      <c r="V171" s="375"/>
      <c r="W171" s="373">
        <f>IF(AND($J171="",$N171="",$R171=""),"",SUM($J171,$N171,$R171))</f>
        <v>0</v>
      </c>
      <c r="X171" s="375"/>
      <c r="Y171" s="384">
        <f>IF(OR(U171="",W171=""),"",U171-W171)</f>
        <v>3</v>
      </c>
      <c r="Z171" s="384"/>
      <c r="AA171" s="384"/>
      <c r="AB171" s="554">
        <v>2</v>
      </c>
      <c r="AC171" s="554"/>
      <c r="AD171" s="98"/>
      <c r="AF171" s="99"/>
      <c r="AG171" s="99"/>
    </row>
    <row r="172" spans="1:33" ht="20.45" customHeight="1">
      <c r="B172" s="21">
        <v>5</v>
      </c>
      <c r="C172" s="394" t="s">
        <v>40</v>
      </c>
      <c r="D172" s="395"/>
      <c r="E172" s="395"/>
      <c r="F172" s="399"/>
      <c r="G172" s="142" t="str">
        <f>IF(OR(H172="",J172=""),"",IF(H172&gt;J172,"○",IF(H172=J172,"△","●")))</f>
        <v>●</v>
      </c>
      <c r="H172" s="97">
        <f>IF(N171="","",N171)</f>
        <v>0</v>
      </c>
      <c r="I172" s="143" t="s">
        <v>269</v>
      </c>
      <c r="J172" s="144">
        <f>IF(L171="","",L171)</f>
        <v>3</v>
      </c>
      <c r="K172" s="396"/>
      <c r="L172" s="397"/>
      <c r="M172" s="397"/>
      <c r="N172" s="398"/>
      <c r="O172" s="142" t="str">
        <f>IF(OR(P172="",R172=""),"",IF(P172&gt;R172,"○",IF(P172=R172,"△","●")))</f>
        <v>●</v>
      </c>
      <c r="P172" s="97">
        <v>0</v>
      </c>
      <c r="Q172" s="143" t="s">
        <v>269</v>
      </c>
      <c r="R172" s="144">
        <v>5</v>
      </c>
      <c r="S172" s="373">
        <f>IF(AND($H172="",$J172="",$L172="",$N172="",$P172="",$R172=""),"",COUNTIF($G172:$R172,"○")*3+COUNTIF($G172:$R172,"△")*1)</f>
        <v>0</v>
      </c>
      <c r="T172" s="375"/>
      <c r="U172" s="373">
        <f>IF(AND($H172="",$L172="",$P172=""),"",SUM($H172,$L172,$P172))</f>
        <v>0</v>
      </c>
      <c r="V172" s="375"/>
      <c r="W172" s="373">
        <f>IF(AND($J172="",$N172="",$R172=""),"",SUM($J172,$N172,$R172))</f>
        <v>8</v>
      </c>
      <c r="X172" s="375"/>
      <c r="Y172" s="384">
        <f>IF(OR(U172="",W172=""),"",U172-W172)</f>
        <v>-8</v>
      </c>
      <c r="Z172" s="384"/>
      <c r="AA172" s="384"/>
      <c r="AB172" s="384">
        <v>3</v>
      </c>
      <c r="AC172" s="384"/>
    </row>
    <row r="173" spans="1:33" ht="20.45" customHeight="1">
      <c r="B173" s="21">
        <v>6</v>
      </c>
      <c r="C173" s="394" t="s">
        <v>47</v>
      </c>
      <c r="D173" s="395"/>
      <c r="E173" s="395"/>
      <c r="F173" s="399"/>
      <c r="G173" s="142" t="str">
        <f>IF(OR(H173="",J173=""),"",IF(H173&gt;J173,"○",IF(H173=J173,"△","●")))</f>
        <v>△</v>
      </c>
      <c r="H173" s="97">
        <f>IF(R171="","",R171)</f>
        <v>0</v>
      </c>
      <c r="I173" s="143" t="s">
        <v>269</v>
      </c>
      <c r="J173" s="144">
        <f>IF(P171="","",P171)</f>
        <v>0</v>
      </c>
      <c r="K173" s="142" t="str">
        <f>IF(O172="〇","●",IF(O172="●","〇",IF(O172="△","△","")))</f>
        <v>〇</v>
      </c>
      <c r="L173" s="97">
        <f>IF(R172="","",R172)</f>
        <v>5</v>
      </c>
      <c r="M173" s="143" t="s">
        <v>269</v>
      </c>
      <c r="N173" s="144">
        <f>IF(P172="","",P172)</f>
        <v>0</v>
      </c>
      <c r="O173" s="396"/>
      <c r="P173" s="397"/>
      <c r="Q173" s="397"/>
      <c r="R173" s="398"/>
      <c r="S173" s="373">
        <f>IF(AND($H173="",$J173="",$L173="",$N173="",$P173="",$R173=""),"",COUNTIF($G173:$R173,"〇")*3+COUNTIF($G173:$R173,"△")*1)</f>
        <v>4</v>
      </c>
      <c r="T173" s="375"/>
      <c r="U173" s="373">
        <f>IF(AND($H173="",$L173="",$P173=""),"",SUM($H173,$L173,$P173))</f>
        <v>5</v>
      </c>
      <c r="V173" s="375"/>
      <c r="W173" s="373">
        <f>IF(AND($J173="",$N173="",$R173=""),"",SUM($J173,$N173,$R173))</f>
        <v>0</v>
      </c>
      <c r="X173" s="375"/>
      <c r="Y173" s="384">
        <f>IF(OR(U173="",W173=""),"",U173-W173)</f>
        <v>5</v>
      </c>
      <c r="Z173" s="384"/>
      <c r="AA173" s="384"/>
      <c r="AB173" s="384">
        <v>1</v>
      </c>
      <c r="AC173" s="384"/>
    </row>
    <row r="174" spans="1:33" ht="18.600000000000001" customHeight="1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1:33" ht="20.45" customHeight="1">
      <c r="C175" s="373" t="s">
        <v>28</v>
      </c>
      <c r="D175" s="374"/>
      <c r="E175" s="374"/>
      <c r="F175" s="375"/>
      <c r="G175" s="400" t="str">
        <f>C176</f>
        <v>Ｓ４スペランツァ</v>
      </c>
      <c r="H175" s="401"/>
      <c r="I175" s="401"/>
      <c r="J175" s="402"/>
      <c r="K175" s="400" t="str">
        <f>C177</f>
        <v>サウス宇都宮SC</v>
      </c>
      <c r="L175" s="401"/>
      <c r="M175" s="401"/>
      <c r="N175" s="402"/>
      <c r="O175" s="403" t="str">
        <f>C178</f>
        <v>国本ＪＳＣ</v>
      </c>
      <c r="P175" s="401"/>
      <c r="Q175" s="401"/>
      <c r="R175" s="401"/>
      <c r="S175" s="400" t="str">
        <f>C179</f>
        <v>ＦＣ Ｒｉｓｏ</v>
      </c>
      <c r="T175" s="401"/>
      <c r="U175" s="401"/>
      <c r="V175" s="401"/>
      <c r="W175" s="384" t="s">
        <v>244</v>
      </c>
      <c r="X175" s="384"/>
      <c r="Y175" s="384" t="s">
        <v>245</v>
      </c>
      <c r="Z175" s="384"/>
      <c r="AA175" s="384" t="s">
        <v>60</v>
      </c>
      <c r="AB175" s="384"/>
      <c r="AC175" s="373" t="s">
        <v>61</v>
      </c>
      <c r="AD175" s="374"/>
      <c r="AE175" s="375"/>
      <c r="AF175" s="373" t="s">
        <v>62</v>
      </c>
      <c r="AG175" s="375"/>
    </row>
    <row r="176" spans="1:33" ht="20.45" customHeight="1">
      <c r="A176" s="20"/>
      <c r="B176" s="21">
        <v>1</v>
      </c>
      <c r="C176" s="394" t="s">
        <v>228</v>
      </c>
      <c r="D176" s="395"/>
      <c r="E176" s="395"/>
      <c r="F176" s="399"/>
      <c r="G176" s="396"/>
      <c r="H176" s="397"/>
      <c r="I176" s="397"/>
      <c r="J176" s="398"/>
      <c r="K176" s="142" t="str">
        <f>IF(OR(L176="",N176=""),"",IF(L176&gt;N176,"○",IF(L176=N176,"△","●")))</f>
        <v>○</v>
      </c>
      <c r="L176" s="97">
        <v>6</v>
      </c>
      <c r="M176" s="143" t="s">
        <v>269</v>
      </c>
      <c r="N176" s="144">
        <v>1</v>
      </c>
      <c r="O176" s="142" t="str">
        <f>IF(OR(P176="",R176=""),"",IF(P176&gt;R176,"○",IF(P176=R176,"△","●")))</f>
        <v>○</v>
      </c>
      <c r="P176" s="97">
        <v>3</v>
      </c>
      <c r="Q176" s="143" t="s">
        <v>269</v>
      </c>
      <c r="R176" s="144">
        <v>0</v>
      </c>
      <c r="S176" s="142" t="str">
        <f>IF(OR(T176="",V176=""),"",IF(T176&gt;V176,"○",IF(T176=V176,"△","●")))</f>
        <v>○</v>
      </c>
      <c r="T176" s="97">
        <v>2</v>
      </c>
      <c r="U176" s="143" t="s">
        <v>269</v>
      </c>
      <c r="V176" s="144">
        <v>0</v>
      </c>
      <c r="W176" s="373">
        <f>IF(AND($H176="",$J176="",$L176="",$N176="",$P176="",$R176="",T176="",V176=""),"",COUNTIF($G176:$V176,"○")*3+COUNTIF($G176:$V176,"△")*1)</f>
        <v>9</v>
      </c>
      <c r="X176" s="375"/>
      <c r="Y176" s="373">
        <f>IF(AND($H176="",$L176="",$P176="",$T176=""),"",SUM($H176,$L176,$P176,$T176))</f>
        <v>11</v>
      </c>
      <c r="Z176" s="375"/>
      <c r="AA176" s="373">
        <f>IF(AND($J176="",$N176="",$R176="",$V176),"",SUM($J176,$N176,$R176,$V176))</f>
        <v>1</v>
      </c>
      <c r="AB176" s="375"/>
      <c r="AC176" s="384">
        <f t="shared" ref="AC176" si="0">IF(OR(Y176="",AA176=""),"",Y176-AA176)</f>
        <v>10</v>
      </c>
      <c r="AD176" s="384"/>
      <c r="AE176" s="384"/>
      <c r="AF176" s="554">
        <v>1</v>
      </c>
      <c r="AG176" s="554"/>
    </row>
    <row r="177" spans="1:67" ht="20.45" customHeight="1">
      <c r="A177" s="20"/>
      <c r="B177" s="21">
        <v>2</v>
      </c>
      <c r="C177" s="394" t="s">
        <v>249</v>
      </c>
      <c r="D177" s="395"/>
      <c r="E177" s="395"/>
      <c r="F177" s="399"/>
      <c r="G177" s="142" t="str">
        <f>IF(OR(H177="",J177=""),"",IF(H177&gt;J177,"○",IF(H177=J177,"△","●")))</f>
        <v>●</v>
      </c>
      <c r="H177" s="97">
        <f>IF(N176="","",N176)</f>
        <v>1</v>
      </c>
      <c r="I177" s="143" t="s">
        <v>269</v>
      </c>
      <c r="J177" s="144">
        <f>IF(L176="","",L176)</f>
        <v>6</v>
      </c>
      <c r="K177" s="396"/>
      <c r="L177" s="397"/>
      <c r="M177" s="397"/>
      <c r="N177" s="398"/>
      <c r="O177" s="142" t="str">
        <f>IF(OR(P177="",R177=""),"",IF(P177&gt;R177,"○",IF(P177=R177,"△","●")))</f>
        <v>●</v>
      </c>
      <c r="P177" s="97">
        <v>0</v>
      </c>
      <c r="Q177" s="143" t="s">
        <v>269</v>
      </c>
      <c r="R177" s="144">
        <v>4</v>
      </c>
      <c r="S177" s="142" t="str">
        <f>IF(OR(T177="",V177=""),"",IF(T177&gt;V177,"○",IF(T177=V177,"△","●")))</f>
        <v>●</v>
      </c>
      <c r="T177" s="97">
        <v>0</v>
      </c>
      <c r="U177" s="143" t="s">
        <v>269</v>
      </c>
      <c r="V177" s="144">
        <v>2</v>
      </c>
      <c r="W177" s="373">
        <f>IF(AND($H177="",$J177="",$L177="",$N177="",$P177="",$R177="",T177="",V177=""),"",COUNTIF($G177:$V177,"○")*3+COUNTIF($G177:$V177,"△")*1)</f>
        <v>0</v>
      </c>
      <c r="X177" s="375"/>
      <c r="Y177" s="373">
        <f>IF(AND($H177="",$L177="",$P177="",$T177=""),"",SUM($H177,$L177,$P177,$T177))</f>
        <v>1</v>
      </c>
      <c r="Z177" s="375"/>
      <c r="AA177" s="373">
        <f>IF(AND($J177="",$N177="",$R177="",$V177),"",SUM($J177,$N177,$R177,$V177))</f>
        <v>12</v>
      </c>
      <c r="AB177" s="375"/>
      <c r="AC177" s="384">
        <f t="shared" ref="AC177:AC179" si="1">IF(OR(Y177="",AA177=""),"",Y177-AA177)</f>
        <v>-11</v>
      </c>
      <c r="AD177" s="384"/>
      <c r="AE177" s="384"/>
      <c r="AF177" s="555">
        <v>4</v>
      </c>
      <c r="AG177" s="555"/>
    </row>
    <row r="178" spans="1:67" ht="20.45" customHeight="1">
      <c r="A178" s="20"/>
      <c r="B178" s="21">
        <v>3</v>
      </c>
      <c r="C178" s="394" t="s">
        <v>250</v>
      </c>
      <c r="D178" s="395"/>
      <c r="E178" s="395"/>
      <c r="F178" s="395"/>
      <c r="G178" s="142" t="str">
        <f>IF(OR(H178="",J178=""),"",IF(H178&gt;J178,"○",IF(H178=J178,"△","●")))</f>
        <v>●</v>
      </c>
      <c r="H178" s="97">
        <f>IF(R176="","",R176)</f>
        <v>0</v>
      </c>
      <c r="I178" s="143" t="s">
        <v>269</v>
      </c>
      <c r="J178" s="144">
        <f>IF(P176="","",P176)</f>
        <v>3</v>
      </c>
      <c r="K178" s="142" t="str">
        <f>IF(OR(L178="",N178=""),"",IF(L178&gt;N178,"○",IF(L178=N178,"△","●")))</f>
        <v>○</v>
      </c>
      <c r="L178" s="97">
        <f>IF(R177="","",R177)</f>
        <v>4</v>
      </c>
      <c r="M178" s="143" t="s">
        <v>269</v>
      </c>
      <c r="N178" s="144">
        <f>IF(P177="","",P177)</f>
        <v>0</v>
      </c>
      <c r="O178" s="396"/>
      <c r="P178" s="397"/>
      <c r="Q178" s="397"/>
      <c r="R178" s="398"/>
      <c r="S178" s="142" t="str">
        <f>IF(OR(T178="",V178=""),"",IF(T178&gt;V178,"○",IF(T178=V178,"△","●")))</f>
        <v>●</v>
      </c>
      <c r="T178" s="97">
        <v>0</v>
      </c>
      <c r="U178" s="143" t="s">
        <v>269</v>
      </c>
      <c r="V178" s="144">
        <v>1</v>
      </c>
      <c r="W178" s="373">
        <f>IF(AND($H178="",$J178="",$L178="",$N178="",$P178="",$R178="",T178="",V178=""),"",COUNTIF($G178:$V178,"○")*3+COUNTIF($G178:$V178,"△")*1)</f>
        <v>3</v>
      </c>
      <c r="X178" s="375"/>
      <c r="Y178" s="373">
        <f>IF(AND($H178="",$L178="",$P178="",$T178=""),"",SUM($H178,$L178,$P178,$T178))</f>
        <v>4</v>
      </c>
      <c r="Z178" s="375"/>
      <c r="AA178" s="373">
        <f>IF(AND($J178="",$N178="",$R178="",$V178),"",SUM($J178,$N178,$R178,$V178))</f>
        <v>4</v>
      </c>
      <c r="AB178" s="375"/>
      <c r="AC178" s="384">
        <f t="shared" si="1"/>
        <v>0</v>
      </c>
      <c r="AD178" s="384"/>
      <c r="AE178" s="384"/>
      <c r="AF178" s="555">
        <v>3</v>
      </c>
      <c r="AG178" s="555"/>
    </row>
    <row r="179" spans="1:67" ht="20.45" customHeight="1">
      <c r="A179" s="20"/>
      <c r="B179" s="21">
        <v>4</v>
      </c>
      <c r="C179" s="394" t="s">
        <v>241</v>
      </c>
      <c r="D179" s="395"/>
      <c r="E179" s="395"/>
      <c r="F179" s="395"/>
      <c r="G179" s="142" t="str">
        <f>IF(OR(H179="",J179=""),"",IF(H179&gt;J179,"○",IF(H179=J179,"△","●")))</f>
        <v>●</v>
      </c>
      <c r="H179" s="97">
        <f>IF(V176="","",V176)</f>
        <v>0</v>
      </c>
      <c r="I179" s="143" t="s">
        <v>269</v>
      </c>
      <c r="J179" s="144">
        <f>IF(T176="","",T176)</f>
        <v>2</v>
      </c>
      <c r="K179" s="142" t="str">
        <f>IF(OR(L179="",N179=""),"",IF(L179&gt;N179,"○",IF(L179=N179,"△","●")))</f>
        <v>○</v>
      </c>
      <c r="L179" s="97">
        <f>IF(V177="","",V177)</f>
        <v>2</v>
      </c>
      <c r="M179" s="143" t="s">
        <v>269</v>
      </c>
      <c r="N179" s="144">
        <f>IF(T177="","",T177)</f>
        <v>0</v>
      </c>
      <c r="O179" s="142" t="str">
        <f>IF(OR(P179="",R179=""),"",IF(P179&gt;R179,"○",IF(P179=R179,"△","●")))</f>
        <v>○</v>
      </c>
      <c r="P179" s="97">
        <f>IF(V178="","",V178)</f>
        <v>1</v>
      </c>
      <c r="Q179" s="143" t="s">
        <v>269</v>
      </c>
      <c r="R179" s="144">
        <f>IF(T178="","",T178)</f>
        <v>0</v>
      </c>
      <c r="S179" s="396"/>
      <c r="T179" s="397"/>
      <c r="U179" s="397"/>
      <c r="V179" s="398"/>
      <c r="W179" s="373">
        <f>IF(AND($H179="",$J179="",$L179="",$N179="",$P179="",$R179="",T179="",V179=""),"",COUNTIF($G179:$V179,"○")*3+COUNTIF($G179:$V179,"△")*1)</f>
        <v>6</v>
      </c>
      <c r="X179" s="375"/>
      <c r="Y179" s="373">
        <f>IF(AND($H179="",$L179="",$P179="",$T179=""),"",SUM($H179,$L179,$P179,$T179))</f>
        <v>3</v>
      </c>
      <c r="Z179" s="375"/>
      <c r="AA179" s="373">
        <f>IF(AND($J179="",$N179="",$R179="",$V179),"",SUM($J179,$N179,$R179,$V179))</f>
        <v>2</v>
      </c>
      <c r="AB179" s="375"/>
      <c r="AC179" s="384">
        <f t="shared" si="1"/>
        <v>1</v>
      </c>
      <c r="AD179" s="384"/>
      <c r="AE179" s="384"/>
      <c r="AF179" s="554">
        <v>2</v>
      </c>
      <c r="AG179" s="554"/>
    </row>
    <row r="180" spans="1:67" ht="16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67">
      <c r="A181" s="42"/>
      <c r="B181" s="42"/>
      <c r="C181" s="101"/>
      <c r="D181" s="203" t="s">
        <v>251</v>
      </c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T181" s="203" t="s">
        <v>252</v>
      </c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20"/>
      <c r="AZ181" s="20"/>
      <c r="BA181" s="20"/>
      <c r="BB181" s="20"/>
      <c r="BC181" s="20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20"/>
    </row>
    <row r="182" spans="1:67">
      <c r="A182" s="42"/>
      <c r="B182" s="42"/>
      <c r="C182" s="102"/>
      <c r="D182" s="391" t="s">
        <v>277</v>
      </c>
      <c r="E182" s="391"/>
      <c r="F182" s="391"/>
      <c r="G182" s="391"/>
      <c r="H182" s="391"/>
      <c r="I182" s="391"/>
      <c r="J182" s="391"/>
      <c r="K182" s="391"/>
      <c r="L182" s="391"/>
      <c r="M182" s="388"/>
      <c r="N182" s="388"/>
      <c r="O182" s="388"/>
      <c r="P182" s="388"/>
      <c r="T182" s="391" t="s">
        <v>277</v>
      </c>
      <c r="U182" s="391"/>
      <c r="V182" s="391"/>
      <c r="W182" s="391"/>
      <c r="X182" s="391"/>
      <c r="Y182" s="391"/>
      <c r="Z182" s="391"/>
      <c r="AA182" s="391"/>
      <c r="AB182" s="391"/>
      <c r="AC182" s="388"/>
      <c r="AD182" s="388"/>
      <c r="AE182" s="388"/>
      <c r="AF182" s="388"/>
      <c r="AG182" s="20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20"/>
      <c r="AV182" s="20"/>
      <c r="AW182" s="20"/>
      <c r="AX182" s="20"/>
      <c r="AY182" s="20"/>
      <c r="AZ182" s="20"/>
      <c r="BA182" s="20"/>
      <c r="BB182" s="20"/>
      <c r="BC182" s="20"/>
      <c r="BD182" s="102"/>
      <c r="BE182" s="102"/>
      <c r="BF182" s="102"/>
      <c r="BG182" s="102"/>
      <c r="BH182" s="102"/>
      <c r="BI182" s="102"/>
      <c r="BJ182" s="102"/>
      <c r="BK182" s="20"/>
      <c r="BL182" s="20"/>
      <c r="BM182" s="20"/>
      <c r="BN182" s="20"/>
      <c r="BO182" s="20"/>
    </row>
    <row r="183" spans="1:67">
      <c r="A183" s="32"/>
      <c r="B183" s="21"/>
      <c r="C183" s="36"/>
      <c r="D183" s="241" t="s">
        <v>176</v>
      </c>
      <c r="E183" s="168"/>
      <c r="F183" s="168"/>
      <c r="G183" s="169"/>
      <c r="H183" s="313" t="s">
        <v>253</v>
      </c>
      <c r="I183" s="386"/>
      <c r="J183" s="392"/>
      <c r="K183" s="103"/>
      <c r="L183" s="314" t="s">
        <v>178</v>
      </c>
      <c r="M183" s="386"/>
      <c r="N183" s="386"/>
      <c r="O183" s="386"/>
      <c r="P183" s="44"/>
      <c r="T183" s="241" t="s">
        <v>176</v>
      </c>
      <c r="U183" s="168"/>
      <c r="V183" s="168"/>
      <c r="W183" s="169"/>
      <c r="X183" s="313" t="s">
        <v>253</v>
      </c>
      <c r="Y183" s="386"/>
      <c r="Z183" s="392"/>
      <c r="AA183" s="103"/>
      <c r="AB183" s="314" t="s">
        <v>178</v>
      </c>
      <c r="AC183" s="386"/>
      <c r="AD183" s="386"/>
      <c r="AE183" s="386"/>
      <c r="AF183" s="44"/>
      <c r="AG183" s="104"/>
      <c r="AL183" s="36"/>
      <c r="AM183" s="20"/>
      <c r="AN183" s="20"/>
      <c r="AO183" s="20"/>
      <c r="AP183" s="21"/>
      <c r="AQ183" s="20"/>
      <c r="AR183" s="20"/>
      <c r="AS183" s="21"/>
      <c r="AT183" s="21"/>
      <c r="AU183" s="20"/>
      <c r="AV183" s="20"/>
      <c r="AW183" s="20"/>
      <c r="AX183" s="21"/>
      <c r="AY183" s="20"/>
      <c r="AZ183" s="20"/>
      <c r="BA183" s="20"/>
      <c r="BB183" s="20"/>
      <c r="BC183" s="20"/>
      <c r="BD183" s="36"/>
      <c r="BE183" s="20"/>
      <c r="BF183" s="21"/>
      <c r="BG183" s="20"/>
      <c r="BH183" s="20"/>
      <c r="BI183" s="21"/>
      <c r="BJ183" s="21"/>
      <c r="BK183" s="20"/>
      <c r="BL183" s="20"/>
      <c r="BM183" s="20"/>
      <c r="BN183" s="21"/>
      <c r="BO183" s="20"/>
    </row>
    <row r="184" spans="1:67">
      <c r="A184" s="32"/>
      <c r="B184" s="21"/>
      <c r="C184" s="20"/>
      <c r="D184" s="170"/>
      <c r="E184" s="171"/>
      <c r="F184" s="171"/>
      <c r="G184" s="172"/>
      <c r="H184" s="387"/>
      <c r="I184" s="388"/>
      <c r="J184" s="393"/>
      <c r="K184" s="244" t="s">
        <v>254</v>
      </c>
      <c r="L184" s="238"/>
      <c r="M184" s="238"/>
      <c r="N184" s="238"/>
      <c r="O184" s="238"/>
      <c r="P184" s="239"/>
      <c r="T184" s="170"/>
      <c r="U184" s="171"/>
      <c r="V184" s="171"/>
      <c r="W184" s="172"/>
      <c r="X184" s="387"/>
      <c r="Y184" s="388"/>
      <c r="Z184" s="393"/>
      <c r="AA184" s="244" t="s">
        <v>254</v>
      </c>
      <c r="AB184" s="238"/>
      <c r="AC184" s="238"/>
      <c r="AD184" s="238"/>
      <c r="AE184" s="238"/>
      <c r="AF184" s="239"/>
      <c r="AG184" s="104"/>
      <c r="AL184" s="20"/>
      <c r="AM184" s="20"/>
      <c r="AN184" s="20"/>
      <c r="AO184" s="20"/>
      <c r="AP184" s="20"/>
      <c r="AQ184" s="20"/>
      <c r="AR184" s="20"/>
      <c r="AS184" s="36"/>
      <c r="AT184" s="60"/>
      <c r="AU184" s="60"/>
      <c r="AV184" s="60"/>
      <c r="AW184" s="60"/>
      <c r="AX184" s="6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36"/>
      <c r="BJ184" s="60"/>
      <c r="BK184" s="60"/>
      <c r="BL184" s="60"/>
      <c r="BM184" s="60"/>
      <c r="BN184" s="60"/>
      <c r="BO184" s="20"/>
    </row>
    <row r="185" spans="1:67" ht="14.25">
      <c r="A185" s="32"/>
      <c r="B185" s="20"/>
      <c r="C185" s="105"/>
      <c r="D185" s="106" t="s">
        <v>169</v>
      </c>
      <c r="E185" s="389" t="s">
        <v>180</v>
      </c>
      <c r="F185" s="389"/>
      <c r="G185" s="390"/>
      <c r="H185" s="107">
        <v>1</v>
      </c>
      <c r="I185" s="65" t="s">
        <v>269</v>
      </c>
      <c r="J185" s="108">
        <v>2</v>
      </c>
      <c r="K185" s="371" t="s">
        <v>286</v>
      </c>
      <c r="L185" s="372"/>
      <c r="M185" s="21">
        <v>5</v>
      </c>
      <c r="N185" s="21">
        <v>6</v>
      </c>
      <c r="O185" s="21">
        <v>4</v>
      </c>
      <c r="P185" s="109"/>
      <c r="T185" s="106" t="s">
        <v>169</v>
      </c>
      <c r="U185" s="389" t="s">
        <v>180</v>
      </c>
      <c r="V185" s="389"/>
      <c r="W185" s="390"/>
      <c r="X185" s="107">
        <v>1</v>
      </c>
      <c r="Y185" s="65" t="s">
        <v>269</v>
      </c>
      <c r="Z185" s="108">
        <v>2</v>
      </c>
      <c r="AA185" s="371" t="s">
        <v>286</v>
      </c>
      <c r="AB185" s="372"/>
      <c r="AC185" s="21">
        <v>3</v>
      </c>
      <c r="AD185" s="21">
        <v>4</v>
      </c>
      <c r="AE185" s="21">
        <v>3</v>
      </c>
      <c r="AF185" s="109"/>
      <c r="AG185" s="104"/>
      <c r="AL185" s="105"/>
      <c r="AM185" s="110"/>
      <c r="AN185" s="110"/>
      <c r="AO185" s="110"/>
      <c r="AP185" s="65"/>
      <c r="AQ185" s="65"/>
      <c r="AR185" s="111"/>
      <c r="AS185" s="20"/>
      <c r="AT185" s="21"/>
      <c r="AU185" s="21"/>
      <c r="AV185" s="21"/>
      <c r="AW185" s="21"/>
      <c r="AX185" s="112"/>
      <c r="AY185" s="20"/>
      <c r="AZ185" s="20"/>
      <c r="BA185" s="20"/>
      <c r="BB185" s="20"/>
      <c r="BC185" s="20"/>
      <c r="BD185" s="105"/>
      <c r="BE185" s="110"/>
      <c r="BF185" s="65"/>
      <c r="BG185" s="65"/>
      <c r="BH185" s="111"/>
      <c r="BI185" s="20"/>
      <c r="BJ185" s="21"/>
      <c r="BK185" s="21"/>
      <c r="BL185" s="21"/>
      <c r="BM185" s="21"/>
      <c r="BN185" s="112"/>
      <c r="BO185" s="20"/>
    </row>
    <row r="186" spans="1:67" ht="14.25">
      <c r="A186" s="32"/>
      <c r="B186" s="21"/>
      <c r="C186" s="105"/>
      <c r="D186" s="106" t="s">
        <v>173</v>
      </c>
      <c r="E186" s="160" t="s">
        <v>184</v>
      </c>
      <c r="F186" s="160"/>
      <c r="G186" s="161"/>
      <c r="H186" s="107">
        <v>4</v>
      </c>
      <c r="I186" s="65" t="s">
        <v>269</v>
      </c>
      <c r="J186" s="108">
        <v>5</v>
      </c>
      <c r="K186" s="367" t="s">
        <v>286</v>
      </c>
      <c r="L186" s="368"/>
      <c r="M186" s="21">
        <v>2</v>
      </c>
      <c r="N186" s="21">
        <v>3</v>
      </c>
      <c r="O186" s="21">
        <v>1</v>
      </c>
      <c r="P186" s="113"/>
      <c r="T186" s="106" t="s">
        <v>173</v>
      </c>
      <c r="U186" s="160" t="s">
        <v>184</v>
      </c>
      <c r="V186" s="160"/>
      <c r="W186" s="161"/>
      <c r="X186" s="107">
        <v>3</v>
      </c>
      <c r="Y186" s="65" t="s">
        <v>269</v>
      </c>
      <c r="Z186" s="108">
        <v>4</v>
      </c>
      <c r="AA186" s="367" t="s">
        <v>286</v>
      </c>
      <c r="AB186" s="368"/>
      <c r="AC186" s="21">
        <v>1</v>
      </c>
      <c r="AD186" s="21">
        <v>2</v>
      </c>
      <c r="AE186" s="21">
        <v>1</v>
      </c>
      <c r="AF186" s="113"/>
      <c r="AG186" s="104"/>
      <c r="AL186" s="105"/>
      <c r="AM186" s="114"/>
      <c r="AN186" s="114"/>
      <c r="AO186" s="114"/>
      <c r="AP186" s="65"/>
      <c r="AQ186" s="65"/>
      <c r="AR186" s="111"/>
      <c r="AS186" s="20"/>
      <c r="AT186" s="21"/>
      <c r="AU186" s="21"/>
      <c r="AV186" s="21"/>
      <c r="AW186" s="21"/>
      <c r="AX186" s="115"/>
      <c r="AY186" s="20"/>
      <c r="AZ186" s="20"/>
      <c r="BA186" s="20"/>
      <c r="BB186" s="20"/>
      <c r="BC186" s="20"/>
      <c r="BD186" s="105"/>
      <c r="BE186" s="114"/>
      <c r="BF186" s="65"/>
      <c r="BG186" s="65"/>
      <c r="BH186" s="111"/>
      <c r="BI186" s="20"/>
      <c r="BJ186" s="21"/>
      <c r="BK186" s="21"/>
      <c r="BL186" s="21"/>
      <c r="BM186" s="21"/>
      <c r="BN186" s="115"/>
      <c r="BO186" s="20"/>
    </row>
    <row r="187" spans="1:67" ht="14.25">
      <c r="A187" s="32"/>
      <c r="B187" s="21"/>
      <c r="C187" s="105"/>
      <c r="D187" s="106" t="s">
        <v>94</v>
      </c>
      <c r="E187" s="382" t="s">
        <v>186</v>
      </c>
      <c r="F187" s="382"/>
      <c r="G187" s="383"/>
      <c r="H187" s="107">
        <v>2</v>
      </c>
      <c r="I187" s="65" t="s">
        <v>269</v>
      </c>
      <c r="J187" s="108">
        <v>3</v>
      </c>
      <c r="K187" s="367" t="s">
        <v>286</v>
      </c>
      <c r="L187" s="368"/>
      <c r="M187" s="21">
        <v>6</v>
      </c>
      <c r="N187" s="21">
        <v>4</v>
      </c>
      <c r="O187" s="21">
        <v>5</v>
      </c>
      <c r="P187" s="109"/>
      <c r="T187" s="106" t="s">
        <v>94</v>
      </c>
      <c r="U187" s="382" t="s">
        <v>255</v>
      </c>
      <c r="V187" s="382"/>
      <c r="W187" s="383"/>
      <c r="X187" s="107">
        <v>1</v>
      </c>
      <c r="Y187" s="65" t="s">
        <v>269</v>
      </c>
      <c r="Z187" s="108">
        <v>3</v>
      </c>
      <c r="AA187" s="367" t="s">
        <v>286</v>
      </c>
      <c r="AB187" s="368"/>
      <c r="AC187" s="21">
        <v>2</v>
      </c>
      <c r="AD187" s="21">
        <v>4</v>
      </c>
      <c r="AE187" s="21">
        <v>2</v>
      </c>
      <c r="AF187" s="109"/>
      <c r="AG187" s="104"/>
      <c r="AL187" s="105"/>
      <c r="AM187" s="110"/>
      <c r="AN187" s="110"/>
      <c r="AO187" s="110"/>
      <c r="AP187" s="65"/>
      <c r="AQ187" s="65"/>
      <c r="AR187" s="111"/>
      <c r="AS187" s="20"/>
      <c r="AT187" s="21"/>
      <c r="AU187" s="21"/>
      <c r="AV187" s="21"/>
      <c r="AW187" s="21"/>
      <c r="AX187" s="112"/>
      <c r="AY187" s="20"/>
      <c r="AZ187" s="20"/>
      <c r="BA187" s="20"/>
      <c r="BB187" s="20"/>
      <c r="BC187" s="20"/>
      <c r="BD187" s="105"/>
      <c r="BE187" s="110"/>
      <c r="BF187" s="65"/>
      <c r="BG187" s="65"/>
      <c r="BH187" s="111"/>
      <c r="BI187" s="20"/>
      <c r="BJ187" s="21"/>
      <c r="BK187" s="21"/>
      <c r="BL187" s="21"/>
      <c r="BM187" s="21"/>
      <c r="BN187" s="112"/>
      <c r="BO187" s="20"/>
    </row>
    <row r="188" spans="1:67" ht="14.25">
      <c r="A188" s="32"/>
      <c r="B188" s="20"/>
      <c r="C188" s="105"/>
      <c r="D188" s="106" t="s">
        <v>171</v>
      </c>
      <c r="E188" s="382" t="s">
        <v>256</v>
      </c>
      <c r="F188" s="382"/>
      <c r="G188" s="383"/>
      <c r="H188" s="107">
        <v>5</v>
      </c>
      <c r="I188" s="65" t="s">
        <v>269</v>
      </c>
      <c r="J188" s="108">
        <v>6</v>
      </c>
      <c r="K188" s="367" t="s">
        <v>286</v>
      </c>
      <c r="L188" s="368"/>
      <c r="M188" s="21">
        <v>3</v>
      </c>
      <c r="N188" s="21">
        <v>1</v>
      </c>
      <c r="O188" s="21">
        <v>2</v>
      </c>
      <c r="P188" s="109"/>
      <c r="T188" s="106" t="s">
        <v>171</v>
      </c>
      <c r="U188" s="382" t="s">
        <v>190</v>
      </c>
      <c r="V188" s="382"/>
      <c r="W188" s="383"/>
      <c r="X188" s="107">
        <v>2</v>
      </c>
      <c r="Y188" s="65" t="s">
        <v>269</v>
      </c>
      <c r="Z188" s="108">
        <v>4</v>
      </c>
      <c r="AA188" s="367" t="s">
        <v>286</v>
      </c>
      <c r="AB188" s="368"/>
      <c r="AC188" s="21">
        <v>3</v>
      </c>
      <c r="AD188" s="21">
        <v>1</v>
      </c>
      <c r="AE188" s="21">
        <v>3</v>
      </c>
      <c r="AF188" s="109"/>
      <c r="AG188" s="104"/>
      <c r="AL188" s="105"/>
      <c r="AM188" s="110"/>
      <c r="AN188" s="110"/>
      <c r="AO188" s="110"/>
      <c r="AP188" s="65"/>
      <c r="AQ188" s="65"/>
      <c r="AR188" s="111"/>
      <c r="AS188" s="20"/>
      <c r="AT188" s="21"/>
      <c r="AU188" s="21"/>
      <c r="AV188" s="21"/>
      <c r="AW188" s="21"/>
      <c r="AX188" s="112"/>
      <c r="AY188" s="20"/>
      <c r="AZ188" s="20"/>
      <c r="BA188" s="20"/>
      <c r="BB188" s="20"/>
      <c r="BC188" s="20"/>
      <c r="BD188" s="105"/>
      <c r="BE188" s="110"/>
      <c r="BF188" s="65"/>
      <c r="BG188" s="65"/>
      <c r="BH188" s="111"/>
      <c r="BI188" s="20"/>
      <c r="BJ188" s="21"/>
      <c r="BK188" s="21"/>
      <c r="BL188" s="21"/>
      <c r="BM188" s="21"/>
      <c r="BN188" s="112"/>
      <c r="BO188" s="20"/>
    </row>
    <row r="189" spans="1:67" ht="14.25">
      <c r="A189" s="32"/>
      <c r="B189" s="21"/>
      <c r="C189" s="105"/>
      <c r="D189" s="106" t="s">
        <v>170</v>
      </c>
      <c r="E189" s="382" t="s">
        <v>257</v>
      </c>
      <c r="F189" s="382"/>
      <c r="G189" s="383"/>
      <c r="H189" s="107">
        <v>1</v>
      </c>
      <c r="I189" s="65" t="s">
        <v>269</v>
      </c>
      <c r="J189" s="108">
        <v>3</v>
      </c>
      <c r="K189" s="367" t="s">
        <v>286</v>
      </c>
      <c r="L189" s="368"/>
      <c r="M189" s="21">
        <v>4</v>
      </c>
      <c r="N189" s="21">
        <v>5</v>
      </c>
      <c r="O189" s="21">
        <v>6</v>
      </c>
      <c r="P189" s="109"/>
      <c r="T189" s="106" t="s">
        <v>170</v>
      </c>
      <c r="U189" s="382" t="s">
        <v>258</v>
      </c>
      <c r="V189" s="382"/>
      <c r="W189" s="383"/>
      <c r="X189" s="107">
        <v>1</v>
      </c>
      <c r="Y189" s="65" t="s">
        <v>269</v>
      </c>
      <c r="Z189" s="108">
        <v>4</v>
      </c>
      <c r="AA189" s="367" t="s">
        <v>286</v>
      </c>
      <c r="AB189" s="368"/>
      <c r="AC189" s="21">
        <v>2</v>
      </c>
      <c r="AD189" s="21">
        <v>3</v>
      </c>
      <c r="AE189" s="21">
        <v>2</v>
      </c>
      <c r="AF189" s="109"/>
      <c r="AG189" s="104"/>
      <c r="AJ189" s="147"/>
      <c r="AL189" s="105"/>
      <c r="AM189" s="110"/>
      <c r="AN189" s="110"/>
      <c r="AO189" s="110"/>
      <c r="AP189" s="65"/>
      <c r="AQ189" s="65"/>
      <c r="AR189" s="111"/>
      <c r="AS189" s="20"/>
      <c r="AT189" s="21"/>
      <c r="AU189" s="21"/>
      <c r="AV189" s="21"/>
      <c r="AW189" s="21"/>
      <c r="AX189" s="112"/>
      <c r="AY189" s="20"/>
      <c r="AZ189" s="20"/>
      <c r="BA189" s="20"/>
      <c r="BB189" s="20"/>
      <c r="BC189" s="20"/>
      <c r="BD189" s="105"/>
      <c r="BE189" s="110"/>
      <c r="BF189" s="65"/>
      <c r="BG189" s="65"/>
      <c r="BH189" s="111"/>
      <c r="BI189" s="20"/>
      <c r="BJ189" s="21"/>
      <c r="BK189" s="21"/>
      <c r="BL189" s="21"/>
      <c r="BM189" s="21"/>
      <c r="BN189" s="112"/>
      <c r="BO189" s="20"/>
    </row>
    <row r="190" spans="1:67" s="32" customFormat="1" ht="14.25">
      <c r="B190" s="21"/>
      <c r="C190" s="105"/>
      <c r="D190" s="116" t="s">
        <v>259</v>
      </c>
      <c r="E190" s="379" t="s">
        <v>258</v>
      </c>
      <c r="F190" s="379"/>
      <c r="G190" s="380"/>
      <c r="H190" s="117">
        <v>4</v>
      </c>
      <c r="I190" s="118" t="s">
        <v>269</v>
      </c>
      <c r="J190" s="119">
        <v>6</v>
      </c>
      <c r="K190" s="369" t="s">
        <v>286</v>
      </c>
      <c r="L190" s="370"/>
      <c r="M190" s="120">
        <v>1</v>
      </c>
      <c r="N190" s="120">
        <v>2</v>
      </c>
      <c r="O190" s="120">
        <v>3</v>
      </c>
      <c r="P190" s="121"/>
      <c r="T190" s="116" t="s">
        <v>259</v>
      </c>
      <c r="U190" s="379" t="s">
        <v>260</v>
      </c>
      <c r="V190" s="379"/>
      <c r="W190" s="380"/>
      <c r="X190" s="117">
        <v>2</v>
      </c>
      <c r="Y190" s="118" t="s">
        <v>269</v>
      </c>
      <c r="Z190" s="119">
        <v>3</v>
      </c>
      <c r="AA190" s="369" t="s">
        <v>286</v>
      </c>
      <c r="AB190" s="370"/>
      <c r="AC190" s="120">
        <v>4</v>
      </c>
      <c r="AD190" s="120">
        <v>1</v>
      </c>
      <c r="AE190" s="120">
        <v>4</v>
      </c>
      <c r="AF190" s="121"/>
      <c r="AG190" s="104"/>
      <c r="AJ190" s="147"/>
      <c r="AL190" s="105"/>
      <c r="AM190" s="110"/>
      <c r="AN190" s="110"/>
      <c r="AO190" s="110"/>
      <c r="AP190" s="65"/>
      <c r="AQ190" s="65"/>
      <c r="AR190" s="111"/>
      <c r="AS190" s="20"/>
      <c r="AT190" s="21"/>
      <c r="AU190" s="21"/>
      <c r="AV190" s="21"/>
      <c r="AW190" s="21"/>
      <c r="AX190" s="112"/>
      <c r="AY190" s="20"/>
      <c r="AZ190" s="20"/>
      <c r="BA190" s="20"/>
      <c r="BB190" s="20"/>
      <c r="BC190" s="20"/>
      <c r="BD190" s="105"/>
      <c r="BE190" s="110"/>
      <c r="BF190" s="65"/>
      <c r="BG190" s="65"/>
      <c r="BH190" s="111"/>
      <c r="BI190" s="20"/>
      <c r="BJ190" s="21"/>
      <c r="BK190" s="21"/>
      <c r="BL190" s="21"/>
      <c r="BM190" s="21"/>
      <c r="BN190" s="112"/>
      <c r="BO190" s="20"/>
    </row>
    <row r="191" spans="1:67" s="32" customFormat="1">
      <c r="B191" s="20"/>
      <c r="C191" s="20"/>
      <c r="D191" s="20"/>
      <c r="E191" s="20"/>
      <c r="F191" s="20"/>
      <c r="G191" s="20"/>
      <c r="H191" s="372" t="s">
        <v>287</v>
      </c>
      <c r="I191" s="372"/>
      <c r="J191" s="372"/>
      <c r="K191" s="372"/>
      <c r="L191" s="372"/>
      <c r="M191" s="372"/>
      <c r="N191" s="372"/>
      <c r="O191" s="372"/>
      <c r="P191" s="372"/>
      <c r="Q191" s="20"/>
      <c r="R191" s="20"/>
      <c r="S191" s="20"/>
      <c r="T191" s="20"/>
      <c r="U191" s="20"/>
      <c r="V191" s="20"/>
      <c r="W191" s="20"/>
      <c r="X191" s="372" t="s">
        <v>287</v>
      </c>
      <c r="Y191" s="372"/>
      <c r="Z191" s="372"/>
      <c r="AA191" s="372"/>
      <c r="AB191" s="372"/>
      <c r="AC191" s="372"/>
      <c r="AD191" s="372"/>
      <c r="AE191" s="372"/>
      <c r="AF191" s="372"/>
      <c r="AG191" s="104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</row>
    <row r="192" spans="1:67" s="32" customFormat="1" ht="10.5" customHeight="1">
      <c r="B192" s="21"/>
      <c r="C192" s="20"/>
      <c r="D192" s="65"/>
      <c r="E192" s="65"/>
      <c r="F192" s="111"/>
      <c r="G192" s="20"/>
      <c r="H192" s="21"/>
      <c r="I192" s="21"/>
      <c r="J192" s="21"/>
      <c r="K192" s="21"/>
      <c r="L192" s="20"/>
      <c r="M192" s="115"/>
      <c r="N192" s="104"/>
      <c r="O192" s="104"/>
      <c r="P192" s="104"/>
      <c r="Q192" s="20"/>
      <c r="R192" s="21"/>
      <c r="S192" s="21"/>
      <c r="T192" s="20"/>
      <c r="U192" s="65"/>
      <c r="V192" s="65"/>
      <c r="W192" s="111"/>
      <c r="X192" s="20"/>
      <c r="Y192" s="21"/>
      <c r="Z192" s="21"/>
      <c r="AA192" s="21"/>
      <c r="AB192" s="21"/>
      <c r="AC192" s="20"/>
      <c r="AD192" s="115"/>
      <c r="AE192" s="104"/>
      <c r="AF192" s="104"/>
      <c r="AG192" s="104"/>
    </row>
    <row r="193" spans="1:33" ht="15" customHeight="1">
      <c r="A193" s="20"/>
      <c r="C193" s="96"/>
      <c r="D193" s="96"/>
      <c r="E193" s="96"/>
      <c r="F193" s="96"/>
      <c r="G193" s="96"/>
      <c r="H193" s="96"/>
      <c r="N193" s="202" t="s">
        <v>199</v>
      </c>
      <c r="O193" s="202"/>
      <c r="P193" s="202"/>
      <c r="Q193" s="202"/>
      <c r="R193" s="202"/>
      <c r="S193" s="202"/>
      <c r="T193" s="202"/>
      <c r="U193" s="96"/>
      <c r="V193" s="96"/>
      <c r="AB193" s="30"/>
      <c r="AC193" s="30"/>
      <c r="AD193" s="30"/>
      <c r="AE193" s="30"/>
      <c r="AF193" s="30"/>
    </row>
    <row r="194" spans="1:33" ht="20.100000000000001" customHeight="1">
      <c r="A194" s="20"/>
      <c r="C194" s="96"/>
      <c r="D194" s="96"/>
      <c r="E194" s="96"/>
      <c r="F194" s="96"/>
      <c r="G194" s="96"/>
      <c r="H194" s="96"/>
      <c r="K194" s="373" t="s">
        <v>278</v>
      </c>
      <c r="L194" s="374"/>
      <c r="M194" s="375"/>
      <c r="N194" s="376" t="s">
        <v>362</v>
      </c>
      <c r="O194" s="377"/>
      <c r="P194" s="377"/>
      <c r="Q194" s="377"/>
      <c r="R194" s="377"/>
      <c r="S194" s="377"/>
      <c r="T194" s="377"/>
      <c r="U194" s="377"/>
      <c r="V194" s="377"/>
      <c r="W194" s="378"/>
      <c r="AB194" s="30"/>
      <c r="AC194" s="30"/>
      <c r="AD194" s="30"/>
      <c r="AE194" s="30"/>
      <c r="AF194" s="30"/>
    </row>
    <row r="195" spans="1:33" ht="20.100000000000001" customHeight="1">
      <c r="A195" s="20"/>
      <c r="C195" s="96"/>
      <c r="D195" s="96"/>
      <c r="E195" s="96"/>
      <c r="F195" s="96"/>
      <c r="G195" s="96"/>
      <c r="H195" s="96"/>
      <c r="K195" s="373" t="s">
        <v>279</v>
      </c>
      <c r="L195" s="374"/>
      <c r="M195" s="375"/>
      <c r="N195" s="376" t="s">
        <v>363</v>
      </c>
      <c r="O195" s="377"/>
      <c r="P195" s="377"/>
      <c r="Q195" s="377"/>
      <c r="R195" s="377"/>
      <c r="S195" s="377"/>
      <c r="T195" s="377"/>
      <c r="U195" s="377"/>
      <c r="V195" s="377"/>
      <c r="W195" s="378"/>
      <c r="AB195" s="30"/>
      <c r="AC195" s="30"/>
      <c r="AD195" s="30"/>
      <c r="AE195" s="30"/>
      <c r="AF195" s="30"/>
    </row>
    <row r="196" spans="1:33" ht="20.100000000000001" customHeight="1">
      <c r="A196" s="20"/>
      <c r="C196" s="96"/>
      <c r="D196" s="96"/>
      <c r="E196" s="96"/>
      <c r="F196" s="96"/>
      <c r="G196" s="96"/>
      <c r="H196" s="96"/>
      <c r="K196" s="373" t="s">
        <v>280</v>
      </c>
      <c r="L196" s="374"/>
      <c r="M196" s="375"/>
      <c r="N196" s="376" t="s">
        <v>364</v>
      </c>
      <c r="O196" s="377"/>
      <c r="P196" s="377"/>
      <c r="Q196" s="377"/>
      <c r="R196" s="377"/>
      <c r="S196" s="377"/>
      <c r="T196" s="377"/>
      <c r="U196" s="377"/>
      <c r="V196" s="377"/>
      <c r="W196" s="378"/>
      <c r="AB196" s="30"/>
      <c r="AC196" s="30"/>
      <c r="AD196" s="30"/>
      <c r="AE196" s="30"/>
      <c r="AF196" s="30"/>
    </row>
    <row r="197" spans="1:33" ht="20.100000000000001" customHeight="1">
      <c r="A197" s="20"/>
      <c r="C197" s="96"/>
      <c r="D197" s="96"/>
      <c r="E197" s="96"/>
      <c r="F197" s="96"/>
      <c r="G197" s="96"/>
      <c r="H197" s="96"/>
      <c r="K197" s="373" t="s">
        <v>281</v>
      </c>
      <c r="L197" s="374"/>
      <c r="M197" s="375"/>
      <c r="N197" s="376" t="s">
        <v>365</v>
      </c>
      <c r="O197" s="377"/>
      <c r="P197" s="377"/>
      <c r="Q197" s="377"/>
      <c r="R197" s="377"/>
      <c r="S197" s="377"/>
      <c r="T197" s="377"/>
      <c r="U197" s="377"/>
      <c r="V197" s="377"/>
      <c r="W197" s="378"/>
      <c r="AB197" s="30"/>
      <c r="AC197" s="30"/>
      <c r="AD197" s="30"/>
      <c r="AE197" s="30"/>
      <c r="AF197" s="30"/>
    </row>
    <row r="198" spans="1:33" s="32" customFormat="1" ht="9.6" customHeight="1">
      <c r="B198" s="21"/>
      <c r="C198" s="20"/>
      <c r="D198" s="65"/>
      <c r="E198" s="65"/>
      <c r="F198" s="111"/>
      <c r="G198" s="20"/>
      <c r="H198" s="21"/>
      <c r="I198" s="21"/>
      <c r="J198" s="21"/>
      <c r="K198" s="21"/>
      <c r="L198" s="20"/>
      <c r="M198" s="115"/>
      <c r="N198" s="104"/>
      <c r="O198" s="104"/>
      <c r="P198" s="104"/>
      <c r="Q198" s="20"/>
      <c r="R198" s="21"/>
      <c r="S198" s="21"/>
      <c r="T198" s="20"/>
      <c r="U198" s="65"/>
      <c r="V198" s="65"/>
      <c r="W198" s="111"/>
      <c r="X198" s="20"/>
      <c r="Y198" s="21"/>
      <c r="Z198" s="21"/>
      <c r="AA198" s="21"/>
      <c r="AB198" s="21"/>
      <c r="AC198" s="20"/>
      <c r="AD198" s="115"/>
      <c r="AE198" s="104"/>
      <c r="AF198" s="104"/>
      <c r="AG198" s="104"/>
    </row>
    <row r="199" spans="1:33" s="32" customFormat="1" ht="9.6" customHeight="1">
      <c r="B199" s="21"/>
      <c r="C199" s="20"/>
      <c r="D199" s="111"/>
      <c r="E199" s="111"/>
      <c r="F199" s="111"/>
      <c r="G199" s="20"/>
      <c r="H199" s="21"/>
      <c r="I199" s="21"/>
      <c r="J199" s="21"/>
      <c r="K199" s="21"/>
      <c r="L199" s="20"/>
      <c r="M199" s="104"/>
      <c r="N199" s="104"/>
      <c r="O199" s="104"/>
      <c r="P199" s="104"/>
      <c r="Q199" s="20"/>
      <c r="R199" s="21"/>
      <c r="S199" s="21"/>
      <c r="T199" s="20"/>
      <c r="U199" s="111"/>
      <c r="V199" s="111"/>
      <c r="W199" s="111"/>
      <c r="X199" s="20"/>
      <c r="Y199" s="21"/>
      <c r="Z199" s="21"/>
      <c r="AA199" s="21"/>
      <c r="AB199" s="21"/>
      <c r="AC199" s="20"/>
      <c r="AD199" s="104"/>
      <c r="AE199" s="104"/>
      <c r="AF199" s="104"/>
      <c r="AG199" s="104"/>
    </row>
    <row r="200" spans="1:33" s="32" customFormat="1" ht="9.6" customHeight="1">
      <c r="D200" s="20"/>
      <c r="E200" s="21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104"/>
      <c r="Q200" s="104"/>
      <c r="R200" s="104"/>
      <c r="S200" s="104"/>
      <c r="T200" s="20"/>
    </row>
    <row r="201" spans="1:33" s="32" customFormat="1" ht="9.6" customHeight="1">
      <c r="D201" s="20"/>
      <c r="E201" s="20"/>
      <c r="F201" s="48"/>
      <c r="G201" s="79"/>
      <c r="H201" s="79"/>
      <c r="I201" s="48"/>
      <c r="J201" s="79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33" s="32" customFormat="1" ht="9.6" customHeight="1">
      <c r="D202" s="20"/>
      <c r="E202" s="20"/>
      <c r="F202" s="79"/>
      <c r="G202" s="79"/>
      <c r="H202" s="20"/>
      <c r="I202" s="79"/>
      <c r="J202" s="79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33" s="32" customFormat="1" ht="11.45" customHeight="1"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33" s="32" customFormat="1">
      <c r="E204" s="21"/>
      <c r="S204" s="20"/>
    </row>
    <row r="205" spans="1:33" s="32" customFormat="1">
      <c r="E205" s="20"/>
      <c r="S205" s="20"/>
    </row>
    <row r="206" spans="1:33" s="32" customFormat="1"/>
    <row r="207" spans="1:33" s="32" customFormat="1"/>
    <row r="208" spans="1:33" s="32" customFormat="1"/>
    <row r="209" s="32" customFormat="1"/>
    <row r="210" s="32" customFormat="1"/>
    <row r="211" s="32" customFormat="1"/>
    <row r="212" s="32" customFormat="1"/>
    <row r="213" s="32" customFormat="1"/>
    <row r="214" s="32" customFormat="1"/>
    <row r="215" s="32" customFormat="1"/>
    <row r="216" s="32" customFormat="1"/>
    <row r="217" s="32" customFormat="1"/>
    <row r="218" s="32" customFormat="1"/>
    <row r="219" s="32" customFormat="1"/>
    <row r="220" s="32" customFormat="1"/>
    <row r="221" s="32" customFormat="1"/>
    <row r="222" s="32" customFormat="1"/>
    <row r="223" s="32" customFormat="1"/>
    <row r="224" s="32" customFormat="1"/>
    <row r="225" s="32" customFormat="1"/>
    <row r="226" s="32" customFormat="1"/>
    <row r="227" s="32" customFormat="1"/>
    <row r="228" s="32" customFormat="1"/>
    <row r="229" s="32" customFormat="1"/>
    <row r="230" s="32" customFormat="1"/>
    <row r="231" s="32" customFormat="1"/>
    <row r="232" s="32" customFormat="1"/>
    <row r="233" s="32" customFormat="1"/>
    <row r="234" s="32" customFormat="1"/>
    <row r="235" s="32" customFormat="1"/>
    <row r="236" s="32" customFormat="1"/>
    <row r="237" s="32" customFormat="1"/>
    <row r="238" s="32" customFormat="1"/>
    <row r="239" s="32" customFormat="1"/>
    <row r="240" s="32" customFormat="1"/>
    <row r="241" s="32" customFormat="1"/>
    <row r="242" s="32" customFormat="1"/>
    <row r="243" s="32" customFormat="1"/>
    <row r="244" s="32" customFormat="1"/>
    <row r="245" s="32" customFormat="1"/>
    <row r="246" s="32" customFormat="1"/>
    <row r="247" s="32" customFormat="1"/>
    <row r="248" s="32" customFormat="1"/>
    <row r="249" s="32" customFormat="1"/>
    <row r="250" s="32" customFormat="1"/>
    <row r="251" s="32" customFormat="1"/>
    <row r="252" s="32" customFormat="1"/>
    <row r="253" s="32" customFormat="1"/>
    <row r="254" s="32" customFormat="1"/>
    <row r="255" s="32" customFormat="1"/>
    <row r="256" s="32" customFormat="1"/>
    <row r="257" s="32" customFormat="1"/>
    <row r="258" s="32" customFormat="1"/>
    <row r="259" s="32" customFormat="1"/>
    <row r="260" s="32" customFormat="1"/>
    <row r="261" s="32" customFormat="1"/>
    <row r="262" s="32" customFormat="1"/>
    <row r="263" s="32" customFormat="1"/>
    <row r="264" s="32" customFormat="1"/>
    <row r="265" s="32" customFormat="1"/>
    <row r="266" s="32" customFormat="1"/>
    <row r="267" s="32" customFormat="1"/>
    <row r="268" s="32" customFormat="1"/>
    <row r="269" s="32" customFormat="1"/>
    <row r="270" s="32" customFormat="1"/>
    <row r="271" s="32" customFormat="1"/>
    <row r="272" s="32" customFormat="1"/>
    <row r="273" s="32" customFormat="1"/>
    <row r="274" s="32" customFormat="1"/>
    <row r="275" s="32" customFormat="1"/>
    <row r="276" s="32" customFormat="1"/>
    <row r="277" s="32" customFormat="1"/>
    <row r="278" s="32" customFormat="1"/>
    <row r="279" s="32" customFormat="1"/>
    <row r="280" s="32" customFormat="1"/>
    <row r="281" s="32" customFormat="1"/>
    <row r="282" s="32" customFormat="1"/>
    <row r="283" s="32" customFormat="1"/>
    <row r="284" s="32" customFormat="1"/>
    <row r="285" s="32" customFormat="1"/>
    <row r="286" s="32" customFormat="1"/>
    <row r="287" s="32" customFormat="1"/>
    <row r="288" s="32" customFormat="1"/>
    <row r="289" s="32" customFormat="1"/>
    <row r="290" s="32" customFormat="1"/>
    <row r="291" s="32" customFormat="1"/>
    <row r="292" s="32" customFormat="1"/>
    <row r="293" s="32" customFormat="1"/>
    <row r="294" s="32" customFormat="1"/>
    <row r="295" s="32" customFormat="1"/>
    <row r="296" s="32" customFormat="1"/>
    <row r="297" s="32" customFormat="1"/>
    <row r="298" s="32" customFormat="1"/>
    <row r="299" s="32" customFormat="1"/>
    <row r="300" s="32" customFormat="1"/>
    <row r="301" s="32" customFormat="1"/>
    <row r="302" s="32" customFormat="1"/>
    <row r="303" s="32" customFormat="1"/>
    <row r="304" s="32" customFormat="1"/>
    <row r="305" s="32" customFormat="1"/>
    <row r="306" s="32" customFormat="1"/>
    <row r="307" s="32" customFormat="1"/>
    <row r="308" s="32" customFormat="1"/>
    <row r="309" s="32" customFormat="1"/>
    <row r="310" s="32" customFormat="1"/>
    <row r="311" s="32" customFormat="1"/>
    <row r="312" s="32" customFormat="1"/>
    <row r="313" s="32" customFormat="1"/>
    <row r="314" s="32" customFormat="1"/>
    <row r="315" s="32" customFormat="1"/>
    <row r="316" s="32" customFormat="1"/>
    <row r="317" s="32" customFormat="1"/>
    <row r="318" s="32" customFormat="1"/>
    <row r="319" s="32" customFormat="1"/>
    <row r="320" s="32" customFormat="1"/>
    <row r="321" s="32" customFormat="1"/>
    <row r="322" s="32" customFormat="1"/>
    <row r="323" s="32" customFormat="1"/>
    <row r="324" s="32" customFormat="1"/>
    <row r="325" s="32" customFormat="1"/>
    <row r="326" s="32" customFormat="1"/>
    <row r="327" s="32" customFormat="1"/>
    <row r="328" s="32" customFormat="1"/>
    <row r="329" s="32" customFormat="1"/>
    <row r="330" s="32" customFormat="1"/>
    <row r="331" s="32" customFormat="1"/>
    <row r="332" s="32" customFormat="1"/>
    <row r="333" s="32" customFormat="1"/>
    <row r="334" s="32" customFormat="1"/>
    <row r="335" s="32" customFormat="1"/>
    <row r="336" s="32" customFormat="1"/>
    <row r="337" s="32" customFormat="1"/>
    <row r="338" s="32" customFormat="1"/>
    <row r="339" s="32" customFormat="1"/>
    <row r="340" s="32" customFormat="1"/>
    <row r="341" s="32" customFormat="1"/>
    <row r="342" s="32" customFormat="1"/>
    <row r="343" s="32" customFormat="1"/>
    <row r="344" s="32" customFormat="1"/>
    <row r="345" s="32" customFormat="1"/>
    <row r="346" s="32" customFormat="1"/>
    <row r="347" s="32" customFormat="1"/>
    <row r="348" s="32" customFormat="1"/>
  </sheetData>
  <mergeCells count="398">
    <mergeCell ref="S9:S10"/>
    <mergeCell ref="R5:R6"/>
    <mergeCell ref="R9:R10"/>
    <mergeCell ref="P8:P9"/>
    <mergeCell ref="P15:P16"/>
    <mergeCell ref="J12:J13"/>
    <mergeCell ref="J26:J27"/>
    <mergeCell ref="P31:P32"/>
    <mergeCell ref="P23:P24"/>
    <mergeCell ref="N23:N24"/>
    <mergeCell ref="N15:N16"/>
    <mergeCell ref="S14:V15"/>
    <mergeCell ref="S24:V25"/>
    <mergeCell ref="S85:V86"/>
    <mergeCell ref="S95:V96"/>
    <mergeCell ref="A90:C91"/>
    <mergeCell ref="D90:I91"/>
    <mergeCell ref="A93:C94"/>
    <mergeCell ref="A96:C97"/>
    <mergeCell ref="A99:C100"/>
    <mergeCell ref="D93:I94"/>
    <mergeCell ref="D96:I97"/>
    <mergeCell ref="D99:I100"/>
    <mergeCell ref="A19:C20"/>
    <mergeCell ref="D19:I20"/>
    <mergeCell ref="A22:C23"/>
    <mergeCell ref="X191:AF191"/>
    <mergeCell ref="H191:P191"/>
    <mergeCell ref="A1:AH1"/>
    <mergeCell ref="A2:AH2"/>
    <mergeCell ref="B4:M5"/>
    <mergeCell ref="S5:S6"/>
    <mergeCell ref="V4:V5"/>
    <mergeCell ref="W4:X5"/>
    <mergeCell ref="Y4:AD5"/>
    <mergeCell ref="AE4:AG5"/>
    <mergeCell ref="W10:X11"/>
    <mergeCell ref="Y10:AD11"/>
    <mergeCell ref="Q11:Q12"/>
    <mergeCell ref="V16:V17"/>
    <mergeCell ref="W16:X17"/>
    <mergeCell ref="Y16:AD17"/>
    <mergeCell ref="B6:M7"/>
    <mergeCell ref="T7:T8"/>
    <mergeCell ref="M9:M10"/>
    <mergeCell ref="V10:V11"/>
    <mergeCell ref="Y22:AD23"/>
    <mergeCell ref="Q27:Q28"/>
    <mergeCell ref="V32:V33"/>
    <mergeCell ref="W32:X33"/>
    <mergeCell ref="Y32:AD33"/>
    <mergeCell ref="B37:M38"/>
    <mergeCell ref="K19:K20"/>
    <mergeCell ref="O19:O20"/>
    <mergeCell ref="P19:U20"/>
    <mergeCell ref="V22:V23"/>
    <mergeCell ref="W22:X23"/>
    <mergeCell ref="D22:I23"/>
    <mergeCell ref="A25:C26"/>
    <mergeCell ref="D25:I26"/>
    <mergeCell ref="A28:C29"/>
    <mergeCell ref="D28:I29"/>
    <mergeCell ref="A31:C32"/>
    <mergeCell ref="D31:I32"/>
    <mergeCell ref="Y39:AH39"/>
    <mergeCell ref="B40:E41"/>
    <mergeCell ref="F40:AB41"/>
    <mergeCell ref="AC40:AH40"/>
    <mergeCell ref="AC41:AH41"/>
    <mergeCell ref="B43:B44"/>
    <mergeCell ref="C43:E44"/>
    <mergeCell ref="F43:G44"/>
    <mergeCell ref="H43:M44"/>
    <mergeCell ref="N43:O44"/>
    <mergeCell ref="S43:T44"/>
    <mergeCell ref="U43:Z44"/>
    <mergeCell ref="AA43:AB44"/>
    <mergeCell ref="AC43:AH44"/>
    <mergeCell ref="B47:B48"/>
    <mergeCell ref="C47:E48"/>
    <mergeCell ref="F47:G48"/>
    <mergeCell ref="H47:M48"/>
    <mergeCell ref="N47:O48"/>
    <mergeCell ref="S47:T48"/>
    <mergeCell ref="U47:Z48"/>
    <mergeCell ref="AA47:AB48"/>
    <mergeCell ref="AC47:AH48"/>
    <mergeCell ref="B51:B52"/>
    <mergeCell ref="C51:E52"/>
    <mergeCell ref="F51:G52"/>
    <mergeCell ref="H51:M52"/>
    <mergeCell ref="N51:O52"/>
    <mergeCell ref="S51:T52"/>
    <mergeCell ref="U51:Z52"/>
    <mergeCell ref="AA51:AB52"/>
    <mergeCell ref="AC51:AH52"/>
    <mergeCell ref="B55:B56"/>
    <mergeCell ref="C55:E56"/>
    <mergeCell ref="F55:G56"/>
    <mergeCell ref="H55:M56"/>
    <mergeCell ref="N55:O56"/>
    <mergeCell ref="S55:T56"/>
    <mergeCell ref="U55:Z56"/>
    <mergeCell ref="AA55:AB56"/>
    <mergeCell ref="AC55:AH56"/>
    <mergeCell ref="B59:B60"/>
    <mergeCell ref="C59:E60"/>
    <mergeCell ref="F59:G60"/>
    <mergeCell ref="H59:M60"/>
    <mergeCell ref="N59:O60"/>
    <mergeCell ref="S59:T60"/>
    <mergeCell ref="U59:Z60"/>
    <mergeCell ref="AA59:AB60"/>
    <mergeCell ref="AC59:AH60"/>
    <mergeCell ref="Y75:AD76"/>
    <mergeCell ref="A72:AH72"/>
    <mergeCell ref="A73:AH73"/>
    <mergeCell ref="S76:S77"/>
    <mergeCell ref="R76:R77"/>
    <mergeCell ref="B77:M78"/>
    <mergeCell ref="T78:T79"/>
    <mergeCell ref="M80:M81"/>
    <mergeCell ref="V81:V82"/>
    <mergeCell ref="B75:M76"/>
    <mergeCell ref="V75:V76"/>
    <mergeCell ref="W75:X76"/>
    <mergeCell ref="S80:S81"/>
    <mergeCell ref="P79:P80"/>
    <mergeCell ref="R80:R81"/>
    <mergeCell ref="K90:K91"/>
    <mergeCell ref="O90:O91"/>
    <mergeCell ref="P90:U91"/>
    <mergeCell ref="V93:V94"/>
    <mergeCell ref="W93:X94"/>
    <mergeCell ref="W81:X82"/>
    <mergeCell ref="Y81:AD82"/>
    <mergeCell ref="Q82:Q83"/>
    <mergeCell ref="V87:V88"/>
    <mergeCell ref="W87:X88"/>
    <mergeCell ref="Y87:AD88"/>
    <mergeCell ref="J83:J84"/>
    <mergeCell ref="N86:N87"/>
    <mergeCell ref="P94:P95"/>
    <mergeCell ref="P86:P87"/>
    <mergeCell ref="J97:J98"/>
    <mergeCell ref="N94:N95"/>
    <mergeCell ref="M88:M89"/>
    <mergeCell ref="M92:M93"/>
    <mergeCell ref="B108:M109"/>
    <mergeCell ref="Y110:AH110"/>
    <mergeCell ref="B111:E112"/>
    <mergeCell ref="F111:AB112"/>
    <mergeCell ref="AC111:AH111"/>
    <mergeCell ref="AC112:AH112"/>
    <mergeCell ref="Y93:AD94"/>
    <mergeCell ref="AE93:AG94"/>
    <mergeCell ref="Q98:Q99"/>
    <mergeCell ref="V103:V104"/>
    <mergeCell ref="W103:X104"/>
    <mergeCell ref="Y103:AD104"/>
    <mergeCell ref="A102:C103"/>
    <mergeCell ref="D102:I103"/>
    <mergeCell ref="P102:P103"/>
    <mergeCell ref="U114:Z115"/>
    <mergeCell ref="AA114:AB115"/>
    <mergeCell ref="AC114:AH115"/>
    <mergeCell ref="B118:B119"/>
    <mergeCell ref="C118:E119"/>
    <mergeCell ref="F118:G119"/>
    <mergeCell ref="H118:M119"/>
    <mergeCell ref="N118:O119"/>
    <mergeCell ref="S118:T119"/>
    <mergeCell ref="U118:Z119"/>
    <mergeCell ref="B114:B115"/>
    <mergeCell ref="C114:E115"/>
    <mergeCell ref="F114:G115"/>
    <mergeCell ref="H114:M115"/>
    <mergeCell ref="N114:O115"/>
    <mergeCell ref="S114:T115"/>
    <mergeCell ref="AA118:AB119"/>
    <mergeCell ref="AC118:AH119"/>
    <mergeCell ref="B122:B123"/>
    <mergeCell ref="C122:E123"/>
    <mergeCell ref="F122:G123"/>
    <mergeCell ref="H122:M123"/>
    <mergeCell ref="N122:O123"/>
    <mergeCell ref="S122:T123"/>
    <mergeCell ref="U122:Z123"/>
    <mergeCell ref="AA122:AB123"/>
    <mergeCell ref="AC122:AH123"/>
    <mergeCell ref="B126:B127"/>
    <mergeCell ref="C126:E127"/>
    <mergeCell ref="F126:G127"/>
    <mergeCell ref="H126:M127"/>
    <mergeCell ref="N126:O127"/>
    <mergeCell ref="S126:T127"/>
    <mergeCell ref="U126:Z127"/>
    <mergeCell ref="AA126:AB127"/>
    <mergeCell ref="AC126:AH127"/>
    <mergeCell ref="U130:Z131"/>
    <mergeCell ref="AA130:AB131"/>
    <mergeCell ref="AC130:AH131"/>
    <mergeCell ref="B130:B131"/>
    <mergeCell ref="C130:E131"/>
    <mergeCell ref="F130:G131"/>
    <mergeCell ref="H130:M131"/>
    <mergeCell ref="N130:O131"/>
    <mergeCell ref="S130:T131"/>
    <mergeCell ref="A143:AH143"/>
    <mergeCell ref="A144:AH144"/>
    <mergeCell ref="A145:AH145"/>
    <mergeCell ref="E147:O148"/>
    <mergeCell ref="U147:AE148"/>
    <mergeCell ref="Q151:T151"/>
    <mergeCell ref="W152:W153"/>
    <mergeCell ref="X152:Z153"/>
    <mergeCell ref="G150:G151"/>
    <mergeCell ref="H150:J151"/>
    <mergeCell ref="K150:O151"/>
    <mergeCell ref="W150:W151"/>
    <mergeCell ref="X150:Z151"/>
    <mergeCell ref="AA150:AE151"/>
    <mergeCell ref="Q150:T150"/>
    <mergeCell ref="AA152:AE153"/>
    <mergeCell ref="AF152:AH153"/>
    <mergeCell ref="A153:D153"/>
    <mergeCell ref="Q152:T152"/>
    <mergeCell ref="G154:G155"/>
    <mergeCell ref="H154:J155"/>
    <mergeCell ref="K154:O155"/>
    <mergeCell ref="P154:R155"/>
    <mergeCell ref="W154:W155"/>
    <mergeCell ref="A152:D152"/>
    <mergeCell ref="E152:E153"/>
    <mergeCell ref="G152:G153"/>
    <mergeCell ref="H152:J153"/>
    <mergeCell ref="K152:O153"/>
    <mergeCell ref="A159:D159"/>
    <mergeCell ref="E159:E160"/>
    <mergeCell ref="G159:G160"/>
    <mergeCell ref="H159:J160"/>
    <mergeCell ref="K159:O160"/>
    <mergeCell ref="A160:D160"/>
    <mergeCell ref="X154:Z155"/>
    <mergeCell ref="AA154:AE155"/>
    <mergeCell ref="W156:W157"/>
    <mergeCell ref="X156:Z157"/>
    <mergeCell ref="AA156:AE157"/>
    <mergeCell ref="Y165:AA165"/>
    <mergeCell ref="AB165:AC165"/>
    <mergeCell ref="C166:F166"/>
    <mergeCell ref="G166:J166"/>
    <mergeCell ref="S166:T166"/>
    <mergeCell ref="U166:V166"/>
    <mergeCell ref="W166:X166"/>
    <mergeCell ref="G161:G162"/>
    <mergeCell ref="H161:J162"/>
    <mergeCell ref="K161:O162"/>
    <mergeCell ref="C165:F165"/>
    <mergeCell ref="G165:J165"/>
    <mergeCell ref="K165:N165"/>
    <mergeCell ref="O165:R165"/>
    <mergeCell ref="Y166:AA166"/>
    <mergeCell ref="AB166:AC166"/>
    <mergeCell ref="C167:F167"/>
    <mergeCell ref="K167:N167"/>
    <mergeCell ref="S167:T167"/>
    <mergeCell ref="U167:V167"/>
    <mergeCell ref="W167:X167"/>
    <mergeCell ref="Y167:AA167"/>
    <mergeCell ref="AB167:AC167"/>
    <mergeCell ref="AB168:AC168"/>
    <mergeCell ref="C170:F170"/>
    <mergeCell ref="G170:J170"/>
    <mergeCell ref="K170:N170"/>
    <mergeCell ref="O170:R170"/>
    <mergeCell ref="S170:T170"/>
    <mergeCell ref="U170:V170"/>
    <mergeCell ref="W170:X170"/>
    <mergeCell ref="Y170:AA170"/>
    <mergeCell ref="AB170:AC170"/>
    <mergeCell ref="C168:F168"/>
    <mergeCell ref="O168:R168"/>
    <mergeCell ref="S168:T168"/>
    <mergeCell ref="U168:V168"/>
    <mergeCell ref="W168:X168"/>
    <mergeCell ref="Y168:AA168"/>
    <mergeCell ref="AB171:AC171"/>
    <mergeCell ref="C172:F172"/>
    <mergeCell ref="K172:N172"/>
    <mergeCell ref="S172:T172"/>
    <mergeCell ref="U172:V172"/>
    <mergeCell ref="W172:X172"/>
    <mergeCell ref="Y172:AA172"/>
    <mergeCell ref="AB172:AC172"/>
    <mergeCell ref="C171:F171"/>
    <mergeCell ref="G171:J171"/>
    <mergeCell ref="S171:T171"/>
    <mergeCell ref="U171:V171"/>
    <mergeCell ref="W171:X171"/>
    <mergeCell ref="Y171:AA171"/>
    <mergeCell ref="AF175:AG175"/>
    <mergeCell ref="C176:F176"/>
    <mergeCell ref="G176:J176"/>
    <mergeCell ref="W176:X176"/>
    <mergeCell ref="Y176:Z176"/>
    <mergeCell ref="AA176:AB176"/>
    <mergeCell ref="AC176:AE176"/>
    <mergeCell ref="AF176:AG176"/>
    <mergeCell ref="AB173:AC173"/>
    <mergeCell ref="C175:F175"/>
    <mergeCell ref="G175:J175"/>
    <mergeCell ref="K175:N175"/>
    <mergeCell ref="O175:R175"/>
    <mergeCell ref="S175:V175"/>
    <mergeCell ref="W175:X175"/>
    <mergeCell ref="Y175:Z175"/>
    <mergeCell ref="AA175:AB175"/>
    <mergeCell ref="AC175:AE175"/>
    <mergeCell ref="C173:F173"/>
    <mergeCell ref="O173:R173"/>
    <mergeCell ref="S173:T173"/>
    <mergeCell ref="U173:V173"/>
    <mergeCell ref="W173:X173"/>
    <mergeCell ref="Y173:AA173"/>
    <mergeCell ref="AF177:AG177"/>
    <mergeCell ref="C178:F178"/>
    <mergeCell ref="O178:R178"/>
    <mergeCell ref="W178:X178"/>
    <mergeCell ref="Y178:Z178"/>
    <mergeCell ref="AA178:AB178"/>
    <mergeCell ref="AC178:AE178"/>
    <mergeCell ref="AF178:AG178"/>
    <mergeCell ref="C177:F177"/>
    <mergeCell ref="K177:N177"/>
    <mergeCell ref="W177:X177"/>
    <mergeCell ref="Y177:Z177"/>
    <mergeCell ref="AA177:AB177"/>
    <mergeCell ref="AC177:AE177"/>
    <mergeCell ref="AB183:AE183"/>
    <mergeCell ref="K184:P184"/>
    <mergeCell ref="AA184:AF184"/>
    <mergeCell ref="E185:G185"/>
    <mergeCell ref="U185:W185"/>
    <mergeCell ref="E186:G186"/>
    <mergeCell ref="U186:W186"/>
    <mergeCell ref="AF179:AG179"/>
    <mergeCell ref="D181:P181"/>
    <mergeCell ref="T181:AF181"/>
    <mergeCell ref="D182:P182"/>
    <mergeCell ref="T182:AF182"/>
    <mergeCell ref="D183:G184"/>
    <mergeCell ref="H183:J184"/>
    <mergeCell ref="L183:O183"/>
    <mergeCell ref="T183:W184"/>
    <mergeCell ref="X183:Z184"/>
    <mergeCell ref="C179:F179"/>
    <mergeCell ref="S179:V179"/>
    <mergeCell ref="W179:X179"/>
    <mergeCell ref="Y179:Z179"/>
    <mergeCell ref="AA179:AB179"/>
    <mergeCell ref="AC179:AE179"/>
    <mergeCell ref="K185:L185"/>
    <mergeCell ref="K195:M195"/>
    <mergeCell ref="N195:W195"/>
    <mergeCell ref="K196:M196"/>
    <mergeCell ref="N196:W196"/>
    <mergeCell ref="K197:M197"/>
    <mergeCell ref="N197:W197"/>
    <mergeCell ref="E190:G190"/>
    <mergeCell ref="U190:W190"/>
    <mergeCell ref="U153:U154"/>
    <mergeCell ref="N193:T193"/>
    <mergeCell ref="K194:M194"/>
    <mergeCell ref="N194:W194"/>
    <mergeCell ref="E187:G187"/>
    <mergeCell ref="U187:W187"/>
    <mergeCell ref="E188:G188"/>
    <mergeCell ref="U188:W188"/>
    <mergeCell ref="E189:G189"/>
    <mergeCell ref="U189:W189"/>
    <mergeCell ref="S165:T165"/>
    <mergeCell ref="U165:V165"/>
    <mergeCell ref="W165:X165"/>
    <mergeCell ref="G157:G158"/>
    <mergeCell ref="H157:J158"/>
    <mergeCell ref="K157:O158"/>
    <mergeCell ref="K186:L186"/>
    <mergeCell ref="K187:L187"/>
    <mergeCell ref="K188:L188"/>
    <mergeCell ref="K189:L189"/>
    <mergeCell ref="K190:L190"/>
    <mergeCell ref="AA185:AB185"/>
    <mergeCell ref="AA186:AB186"/>
    <mergeCell ref="AA187:AB187"/>
    <mergeCell ref="AA188:AB188"/>
    <mergeCell ref="AA189:AB189"/>
    <mergeCell ref="AA190:AB190"/>
  </mergeCells>
  <phoneticPr fontId="3"/>
  <printOptions horizontalCentered="1"/>
  <pageMargins left="0" right="0" top="0.59055118110236227" bottom="0.39370078740157483" header="0.31496062992125984" footer="0.31496062992125984"/>
  <pageSetup paperSize="9" scale="99" orientation="portrait" r:id="rId1"/>
  <rowBreaks count="2" manualBreakCount="2">
    <brk id="71" max="33" man="1"/>
    <brk id="14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一部　12月15日組合せ </vt:lpstr>
      <vt:lpstr>一部　12月15日結果</vt:lpstr>
      <vt:lpstr>一部　12月16日組合せ</vt:lpstr>
      <vt:lpstr>一部　12月16日結果</vt:lpstr>
      <vt:lpstr>一部　12月23日組合せ ＆ 結果</vt:lpstr>
      <vt:lpstr>'一部　12月15日結果'!Print_Area</vt:lpstr>
      <vt:lpstr>'一部　12月15日組合せ '!Print_Area</vt:lpstr>
      <vt:lpstr>'一部　12月16日結果'!Print_Area</vt:lpstr>
      <vt:lpstr>'一部　12月16日組合せ'!Print_Area</vt:lpstr>
      <vt:lpstr>'一部　12月23日組合せ ＆ 結果'!Print_Area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askit02</dc:creator>
  <cp:lastModifiedBy>askit02</cp:lastModifiedBy>
  <cp:lastPrinted>2018-12-24T05:54:04Z</cp:lastPrinted>
  <dcterms:created xsi:type="dcterms:W3CDTF">2018-12-18T14:17:59Z</dcterms:created>
  <dcterms:modified xsi:type="dcterms:W3CDTF">2018-12-24T06:14:01Z</dcterms:modified>
</cp:coreProperties>
</file>